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8940"/>
  </bookViews>
  <sheets>
    <sheet name="Расчет   ИБР на 2026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L11" i="1" l="1"/>
  <c r="AL9" i="1"/>
  <c r="AL6" i="1"/>
  <c r="AL7" i="1"/>
  <c r="AL8" i="1"/>
  <c r="AL10" i="1"/>
  <c r="AL12" i="1"/>
  <c r="AL13" i="1"/>
  <c r="AL14" i="1"/>
  <c r="AL15" i="1"/>
  <c r="AL16" i="1"/>
  <c r="AL17" i="1"/>
  <c r="AL18" i="1"/>
  <c r="AL5" i="1"/>
  <c r="AD4" i="1"/>
  <c r="AE4" i="1"/>
  <c r="AF4" i="1"/>
  <c r="AG4" i="1"/>
  <c r="AH4" i="1"/>
  <c r="AI4" i="1"/>
  <c r="AK4" i="1"/>
  <c r="AC4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5" i="1"/>
  <c r="AL4" i="1" l="1"/>
</calcChain>
</file>

<file path=xl/sharedStrings.xml><?xml version="1.0" encoding="utf-8"?>
<sst xmlns="http://schemas.openxmlformats.org/spreadsheetml/2006/main" count="84" uniqueCount="68">
  <si>
    <t>[A]
МО Код</t>
  </si>
  <si>
    <t>[B]
МО Описание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</si>
  <si>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</si>
  <si>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</si>
  <si>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</si>
  <si>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</si>
  <si>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</si>
  <si>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</si>
  <si>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</si>
  <si>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</si>
  <si>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[CD]
Расчёт ИБР</t>
  </si>
  <si>
    <t>34</t>
  </si>
  <si>
    <t>Уржумский муниципальный район</t>
  </si>
  <si>
    <t>378</t>
  </si>
  <si>
    <t>Уржумское городское поселение</t>
  </si>
  <si>
    <t>379</t>
  </si>
  <si>
    <t>Уржумское сельское поселение</t>
  </si>
  <si>
    <t>380</t>
  </si>
  <si>
    <t>Байсинское сельское поселение</t>
  </si>
  <si>
    <t>382</t>
  </si>
  <si>
    <t>Большеройское сельское поселение</t>
  </si>
  <si>
    <t>383</t>
  </si>
  <si>
    <t>Буйское сельское поселение</t>
  </si>
  <si>
    <t>385</t>
  </si>
  <si>
    <t>Лазаревское сельское поселение</t>
  </si>
  <si>
    <t>387</t>
  </si>
  <si>
    <t>Лопьяльское сельское поселение</t>
  </si>
  <si>
    <t>389</t>
  </si>
  <si>
    <t>Петровское сельское поселение</t>
  </si>
  <si>
    <t>391</t>
  </si>
  <si>
    <t>Пиляндышевское сельское поселение</t>
  </si>
  <si>
    <t>393</t>
  </si>
  <si>
    <t>Рублевское сельское поселение</t>
  </si>
  <si>
    <t>395</t>
  </si>
  <si>
    <t>Русско-Турекское сельское поселение</t>
  </si>
  <si>
    <t>396</t>
  </si>
  <si>
    <t>Савиновское сельское поселение</t>
  </si>
  <si>
    <t>397</t>
  </si>
  <si>
    <t>Донауровское сельское поселение</t>
  </si>
  <si>
    <t>400</t>
  </si>
  <si>
    <t>Шурминское сельское поселение</t>
  </si>
  <si>
    <t>[C]
Норматив на содержание органов местного самоуправления</t>
  </si>
  <si>
    <t xml:space="preserve">[H]
Норматив на 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</si>
  <si>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[J]
Норматив на организацию благоустройства территории в населённых пунктах муниципальных образований (городское поселение)</t>
  </si>
  <si>
    <t>[K]
Норматив на организацию благоустройства территории в населённых пунктах муниципальных образований (сельское поселение)</t>
  </si>
  <si>
    <t>[Q]
Норматив на участие в предупреждении и ликвидации последствий чрезвычайных ситуаций, обеспечение первичных мер пожарной безопасности</t>
  </si>
  <si>
    <t>[R]
Норматив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</si>
  <si>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[S]
Норматив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</si>
  <si>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[AC]
Поселения, в которых предусмотрены расходы на участие в предупреждении и ликвидации последствий чрезвычайных ситуаций, обеспечение первичных мер пожарной безопасности (численность населения)</t>
  </si>
  <si>
    <t>[AD]
Численность (количественный показатель) для репрезентативных расходов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</si>
  <si>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 xml:space="preserve">[AP]
коэффициент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</si>
  <si>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[AT]
коэффициент
комплексный: Организация благоустройства территории в населённых пунктах муниципальных образований</t>
  </si>
  <si>
    <t>[AW]
коэффициент
комплексный: на участие в предупреждении и ликвидации последствий чрезвычайных ситуаций, обеспечение первичных мер пожарной безопасности</t>
  </si>
  <si>
    <t>[AX]
коэффициент
Коэффициент на участие в предупреждении и ликвидации последствий чрезвычайных ситуаций, обеспечение первичных мер пожарной безопасности</t>
  </si>
  <si>
    <t>[AY]
коэффициент
комплексный 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</si>
  <si>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[AZ]
коэффициент
комплексный: 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</si>
  <si>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[BC]
коэффициент
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</si>
  <si>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[BD]
коэффициент
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</si>
  <si>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[BM]
Содержание органов местного самоуправления</t>
  </si>
  <si>
    <t xml:space="preserve">[BN]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</si>
  <si>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[BW]
Благоустройство территории в населённых пунктах муниципальных образований</t>
  </si>
  <si>
    <t>[BX]
Иные вопросы местного значения</t>
  </si>
  <si>
    <t>[BY]
Участие в предупреждении и ликвидации последствий чрезвычайных ситуаций, обеспечение первичных мер пожарной безопасности</t>
  </si>
  <si>
    <t>[BZ]
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</si>
  <si>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[CA]
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</si>
  <si>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СУММА РЕПРЕЗЕНТАТИВНЫХ РАСХОДОВ</t>
  </si>
  <si>
    <t>РАСЧЕТ ИБР НА 2026 ГОД</t>
  </si>
  <si>
    <t>СУММА РЕПРЕЗЕНТАТИВНЫХ РАСХОДОВ 2026 ГОД (ОКРУГЛ),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</si>
</sst>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49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tabSelected="1" topLeftCell="S1" zoomScale="75" zoomScaleNormal="75" workbookViewId="0">
      <selection activeCell="AL4" sqref="AL4"/>
    </sheetView>
  </sheetViews>
  <sheetFormatPr defaultRowHeight="14.4" x14ac:dyDescent="0.3"/>
  <cols>
    <col min="1" max="1" width="8.109375" style="1" customWidth="1"/>
    <col min="2" max="2" width="35.21875" style="1" customWidth="1"/>
    <col min="3" max="3" width="10.109375" style="2" customWidth="1"/>
    <col min="4" max="4" width="11.88671875" style="2" customWidth="1"/>
    <col min="5" max="5" width="7.77734375" style="2" customWidth="1"/>
    <col min="6" max="6" width="8.109375" style="2" customWidth="1"/>
    <col min="7" max="7" width="7.109375" style="2" customWidth="1"/>
    <col min="8" max="8" width="11.21875" style="2" customWidth="1"/>
    <col min="9" max="9" width="12" style="2" customWidth="1"/>
    <col min="10" max="10" width="12.109375" style="2" customWidth="1"/>
    <col min="11" max="11" width="10.44140625" style="2" customWidth="1"/>
    <col min="12" max="12" width="9.44140625" style="2" customWidth="1"/>
    <col min="13" max="13" width="8.6640625" style="2" customWidth="1"/>
    <col min="14" max="14" width="14.109375" style="2" customWidth="1"/>
    <col min="15" max="15" width="12.6640625" style="2" customWidth="1"/>
    <col min="16" max="16" width="7.21875" style="2" customWidth="1"/>
    <col min="17" max="17" width="9.21875" style="2" customWidth="1"/>
    <col min="18" max="18" width="12.77734375" style="2" customWidth="1"/>
    <col min="19" max="19" width="10.5546875" style="2" customWidth="1"/>
    <col min="20" max="20" width="8.77734375" style="2" customWidth="1"/>
    <col min="21" max="21" width="9.33203125" style="2" customWidth="1"/>
    <col min="22" max="22" width="35.5546875" style="2" customWidth="1"/>
    <col min="23" max="23" width="11.77734375" style="2" customWidth="1"/>
    <col min="24" max="24" width="11.33203125" style="2" customWidth="1"/>
    <col min="25" max="25" width="12.77734375" style="2" customWidth="1"/>
    <col min="26" max="27" width="10.21875" style="2" customWidth="1"/>
    <col min="28" max="28" width="9.33203125" style="2" customWidth="1"/>
    <col min="29" max="29" width="14.5546875" style="2" customWidth="1"/>
    <col min="30" max="30" width="15.109375" style="2" customWidth="1"/>
    <col min="31" max="31" width="13.88671875" style="2" customWidth="1"/>
    <col min="32" max="32" width="12.109375" style="2" customWidth="1"/>
    <col min="33" max="33" width="14.109375" style="2" customWidth="1"/>
    <col min="34" max="34" width="14.77734375" style="2" customWidth="1"/>
    <col min="35" max="35" width="13.33203125" style="2" customWidth="1"/>
    <col min="36" max="36" width="12" style="2" customWidth="1"/>
    <col min="37" max="37" width="12.44140625" customWidth="1"/>
    <col min="38" max="38" width="12.33203125" customWidth="1"/>
  </cols>
  <sheetData>
    <row r="1" spans="1:38" ht="18" x14ac:dyDescent="0.35">
      <c r="A1" s="14" t="s">
        <v>66</v>
      </c>
    </row>
    <row r="2" spans="1:38" ht="15" thickBot="1" x14ac:dyDescent="0.35"/>
    <row r="3" spans="1:38" ht="360" x14ac:dyDescent="0.3">
      <c r="A3" s="3" t="s">
        <v>0</v>
      </c>
      <c r="B3" s="3" t="s">
        <v>1</v>
      </c>
      <c r="C3" s="4" t="s">
        <v>41</v>
      </c>
      <c r="D3" s="4" t="s">
        <v>42</v>
      </c>
      <c r="E3" s="4" t="s">
        <v>43</v>
      </c>
      <c r="F3" s="4" t="s">
        <v>44</v>
      </c>
      <c r="G3" s="4" t="s">
        <v>2</v>
      </c>
      <c r="H3" s="4" t="s">
        <v>45</v>
      </c>
      <c r="I3" s="4" t="s">
        <v>46</v>
      </c>
      <c r="J3" s="4" t="s">
        <v>47</v>
      </c>
      <c r="K3" s="4" t="s">
        <v>3</v>
      </c>
      <c r="L3" s="4" t="s">
        <v>4</v>
      </c>
      <c r="M3" s="4" t="s">
        <v>5</v>
      </c>
      <c r="N3" s="4" t="s">
        <v>48</v>
      </c>
      <c r="O3" s="4" t="s">
        <v>49</v>
      </c>
      <c r="P3" s="4" t="s">
        <v>6</v>
      </c>
      <c r="Q3" s="4" t="s">
        <v>7</v>
      </c>
      <c r="R3" s="4" t="s">
        <v>50</v>
      </c>
      <c r="S3" s="4" t="s">
        <v>51</v>
      </c>
      <c r="T3" s="4" t="s">
        <v>8</v>
      </c>
      <c r="U3" s="4" t="s">
        <v>9</v>
      </c>
      <c r="V3" s="3" t="s">
        <v>1</v>
      </c>
      <c r="W3" s="4" t="s">
        <v>52</v>
      </c>
      <c r="X3" s="4" t="s">
        <v>53</v>
      </c>
      <c r="Y3" s="4" t="s">
        <v>54</v>
      </c>
      <c r="Z3" s="4" t="s">
        <v>55</v>
      </c>
      <c r="AA3" s="4" t="s">
        <v>56</v>
      </c>
      <c r="AB3" s="4" t="s">
        <v>57</v>
      </c>
      <c r="AC3" s="4" t="s">
        <v>58</v>
      </c>
      <c r="AD3" s="4" t="s">
        <v>59</v>
      </c>
      <c r="AE3" s="4" t="s">
        <v>60</v>
      </c>
      <c r="AF3" s="4" t="s">
        <v>61</v>
      </c>
      <c r="AG3" s="4" t="s">
        <v>62</v>
      </c>
      <c r="AH3" s="4" t="s">
        <v>63</v>
      </c>
      <c r="AI3" s="4" t="s">
        <v>64</v>
      </c>
      <c r="AJ3" s="4" t="s">
        <v>10</v>
      </c>
      <c r="AK3" s="5" t="s">
        <v>65</v>
      </c>
      <c r="AL3" s="6" t="s">
        <v>67</v>
      </c>
    </row>
    <row r="4" spans="1:38" x14ac:dyDescent="0.3">
      <c r="A4" s="7" t="s">
        <v>11</v>
      </c>
      <c r="B4" s="7" t="s">
        <v>12</v>
      </c>
      <c r="C4" s="8"/>
      <c r="D4" s="8"/>
      <c r="E4" s="8"/>
      <c r="F4" s="8"/>
      <c r="G4" s="8"/>
      <c r="H4" s="8"/>
      <c r="I4" s="8"/>
      <c r="J4" s="8"/>
      <c r="K4" s="8">
        <v>19175</v>
      </c>
      <c r="L4" s="8">
        <v>11027</v>
      </c>
      <c r="M4" s="8">
        <v>8148</v>
      </c>
      <c r="N4" s="8">
        <v>19175</v>
      </c>
      <c r="O4" s="8">
        <v>32</v>
      </c>
      <c r="P4" s="8"/>
      <c r="Q4" s="8"/>
      <c r="R4" s="8"/>
      <c r="S4" s="8"/>
      <c r="T4" s="8"/>
      <c r="U4" s="8"/>
      <c r="V4" s="7" t="s">
        <v>12</v>
      </c>
      <c r="W4" s="8"/>
      <c r="X4" s="8"/>
      <c r="Y4" s="8"/>
      <c r="Z4" s="8"/>
      <c r="AA4" s="8"/>
      <c r="AB4" s="8"/>
      <c r="AC4" s="8">
        <f>AC5+AC6+AC7+AC8+AC9+AC10+AC11+AC12+AC13+AC14+AC15+AC16+AC17+AC18</f>
        <v>36761371.079999998</v>
      </c>
      <c r="AD4" s="8">
        <f t="shared" ref="AD4:AL4" si="0">AD5+AD6+AD7+AD8+AD9+AD10+AD11+AD12+AD13+AD14+AD15+AD16+AD17+AD18</f>
        <v>31541923.689999998</v>
      </c>
      <c r="AE4" s="8">
        <f t="shared" si="0"/>
        <v>7142649.1499999994</v>
      </c>
      <c r="AF4" s="8">
        <f t="shared" si="0"/>
        <v>2876250</v>
      </c>
      <c r="AG4" s="8">
        <f t="shared" si="0"/>
        <v>2084322.4999999998</v>
      </c>
      <c r="AH4" s="8">
        <f t="shared" si="0"/>
        <v>10266141.599999998</v>
      </c>
      <c r="AI4" s="8">
        <f t="shared" si="0"/>
        <v>2277600</v>
      </c>
      <c r="AJ4" s="8">
        <v>0</v>
      </c>
      <c r="AK4" s="15">
        <f t="shared" si="0"/>
        <v>92950258.019999996</v>
      </c>
      <c r="AL4" s="16">
        <f t="shared" si="0"/>
        <v>92950.300000000017</v>
      </c>
    </row>
    <row r="5" spans="1:38" x14ac:dyDescent="0.3">
      <c r="A5" s="9" t="s">
        <v>13</v>
      </c>
      <c r="B5" s="9" t="s">
        <v>14</v>
      </c>
      <c r="C5" s="10">
        <v>816</v>
      </c>
      <c r="D5" s="10"/>
      <c r="E5" s="10">
        <v>362</v>
      </c>
      <c r="F5" s="10"/>
      <c r="G5" s="10">
        <v>150</v>
      </c>
      <c r="H5" s="10">
        <v>100</v>
      </c>
      <c r="I5" s="10">
        <v>528</v>
      </c>
      <c r="J5" s="10">
        <v>173950</v>
      </c>
      <c r="K5" s="10">
        <v>8148</v>
      </c>
      <c r="L5" s="10"/>
      <c r="M5" s="10">
        <v>8148</v>
      </c>
      <c r="N5" s="10">
        <v>8148</v>
      </c>
      <c r="O5" s="10">
        <v>2</v>
      </c>
      <c r="P5" s="10">
        <v>1</v>
      </c>
      <c r="Q5" s="10">
        <v>1.085</v>
      </c>
      <c r="R5" s="10">
        <v>1.0549999999999999</v>
      </c>
      <c r="S5" s="10">
        <v>1.0289999999999999</v>
      </c>
      <c r="T5" s="10">
        <v>1</v>
      </c>
      <c r="U5" s="10">
        <v>1</v>
      </c>
      <c r="V5" s="9" t="s">
        <v>14</v>
      </c>
      <c r="W5" s="10">
        <v>1.087</v>
      </c>
      <c r="X5" s="10">
        <v>1</v>
      </c>
      <c r="Y5" s="10">
        <v>1.014</v>
      </c>
      <c r="Z5" s="10">
        <v>1</v>
      </c>
      <c r="AA5" s="10">
        <v>1</v>
      </c>
      <c r="AB5" s="10">
        <v>1</v>
      </c>
      <c r="AC5" s="10">
        <v>7213913.2800000003</v>
      </c>
      <c r="AD5" s="10">
        <v>0</v>
      </c>
      <c r="AE5" s="10">
        <v>3035113.7039999999</v>
      </c>
      <c r="AF5" s="10">
        <v>1222200</v>
      </c>
      <c r="AG5" s="10">
        <v>885687.6</v>
      </c>
      <c r="AH5" s="10">
        <v>4362374.0159999998</v>
      </c>
      <c r="AI5" s="10">
        <v>347900</v>
      </c>
      <c r="AJ5" s="10">
        <v>0.43211100000000002</v>
      </c>
      <c r="AK5" s="11">
        <f>AC5+AD5+AE5+AF5+AG5+AH5+AI5</f>
        <v>17067188.600000001</v>
      </c>
      <c r="AL5" s="12">
        <f>ROUND(AK5/1000,1)</f>
        <v>17067.2</v>
      </c>
    </row>
    <row r="6" spans="1:38" x14ac:dyDescent="0.3">
      <c r="A6" s="9" t="s">
        <v>15</v>
      </c>
      <c r="B6" s="9" t="s">
        <v>16</v>
      </c>
      <c r="C6" s="10">
        <v>2239</v>
      </c>
      <c r="D6" s="10">
        <v>2892</v>
      </c>
      <c r="E6" s="10"/>
      <c r="F6" s="10">
        <v>362</v>
      </c>
      <c r="G6" s="10">
        <v>150</v>
      </c>
      <c r="H6" s="10">
        <v>100</v>
      </c>
      <c r="I6" s="10">
        <v>528</v>
      </c>
      <c r="J6" s="10">
        <v>84160</v>
      </c>
      <c r="K6" s="10">
        <v>3464</v>
      </c>
      <c r="L6" s="10">
        <v>3464</v>
      </c>
      <c r="M6" s="10"/>
      <c r="N6" s="10">
        <v>3464</v>
      </c>
      <c r="O6" s="10">
        <v>5</v>
      </c>
      <c r="P6" s="10">
        <v>1</v>
      </c>
      <c r="Q6" s="10">
        <v>1.085</v>
      </c>
      <c r="R6" s="10">
        <v>1.0549999999999999</v>
      </c>
      <c r="S6" s="10">
        <v>1.0289999999999999</v>
      </c>
      <c r="T6" s="10">
        <v>1</v>
      </c>
      <c r="U6" s="10">
        <v>1</v>
      </c>
      <c r="V6" s="9" t="s">
        <v>16</v>
      </c>
      <c r="W6" s="10">
        <v>1.087</v>
      </c>
      <c r="X6" s="10">
        <v>1</v>
      </c>
      <c r="Y6" s="10">
        <v>1.014</v>
      </c>
      <c r="Z6" s="10">
        <v>1</v>
      </c>
      <c r="AA6" s="10">
        <v>1</v>
      </c>
      <c r="AB6" s="10">
        <v>1</v>
      </c>
      <c r="AC6" s="10">
        <v>8415147.1600000001</v>
      </c>
      <c r="AD6" s="10">
        <v>10568871.84</v>
      </c>
      <c r="AE6" s="10">
        <v>1290333.0719999999</v>
      </c>
      <c r="AF6" s="10">
        <v>519600</v>
      </c>
      <c r="AG6" s="10">
        <v>376536.8</v>
      </c>
      <c r="AH6" s="10">
        <v>1854597.888</v>
      </c>
      <c r="AI6" s="10">
        <v>420800</v>
      </c>
      <c r="AJ6" s="10">
        <v>1.3962829999999999</v>
      </c>
      <c r="AK6" s="11">
        <f t="shared" ref="AK6:AK18" si="1">AC6+AD6+AE6+AF6+AG6+AH6+AI6</f>
        <v>23445886.760000002</v>
      </c>
      <c r="AL6" s="12">
        <f t="shared" ref="AL6:AL18" si="2">ROUND(AK6/1000,1)</f>
        <v>23445.9</v>
      </c>
    </row>
    <row r="7" spans="1:38" x14ac:dyDescent="0.3">
      <c r="A7" s="9" t="s">
        <v>17</v>
      </c>
      <c r="B7" s="9" t="s">
        <v>18</v>
      </c>
      <c r="C7" s="10">
        <v>3304</v>
      </c>
      <c r="D7" s="10">
        <v>4718</v>
      </c>
      <c r="E7" s="10"/>
      <c r="F7" s="10">
        <v>362</v>
      </c>
      <c r="G7" s="10">
        <v>150</v>
      </c>
      <c r="H7" s="10">
        <v>100</v>
      </c>
      <c r="I7" s="10">
        <v>528</v>
      </c>
      <c r="J7" s="10">
        <v>33500</v>
      </c>
      <c r="K7" s="10">
        <v>407</v>
      </c>
      <c r="L7" s="10">
        <v>407</v>
      </c>
      <c r="M7" s="10"/>
      <c r="N7" s="10">
        <v>407</v>
      </c>
      <c r="O7" s="10">
        <v>1</v>
      </c>
      <c r="P7" s="10">
        <v>1</v>
      </c>
      <c r="Q7" s="10">
        <v>1.085</v>
      </c>
      <c r="R7" s="10">
        <v>1.0549999999999999</v>
      </c>
      <c r="S7" s="10">
        <v>1.0289999999999999</v>
      </c>
      <c r="T7" s="10">
        <v>1</v>
      </c>
      <c r="U7" s="10">
        <v>1</v>
      </c>
      <c r="V7" s="9" t="s">
        <v>18</v>
      </c>
      <c r="W7" s="10">
        <v>1.087</v>
      </c>
      <c r="X7" s="10">
        <v>1</v>
      </c>
      <c r="Y7" s="10">
        <v>1.014</v>
      </c>
      <c r="Z7" s="10">
        <v>1</v>
      </c>
      <c r="AA7" s="10">
        <v>1</v>
      </c>
      <c r="AB7" s="10">
        <v>1</v>
      </c>
      <c r="AC7" s="10">
        <v>1459029.88</v>
      </c>
      <c r="AD7" s="10">
        <v>2025838.43</v>
      </c>
      <c r="AE7" s="10">
        <v>151606.68599999999</v>
      </c>
      <c r="AF7" s="10">
        <v>61050</v>
      </c>
      <c r="AG7" s="10">
        <v>44240.9</v>
      </c>
      <c r="AH7" s="10">
        <v>217904.54399999999</v>
      </c>
      <c r="AI7" s="10">
        <v>33500</v>
      </c>
      <c r="AJ7" s="10">
        <v>2.0239889999999998</v>
      </c>
      <c r="AK7" s="11">
        <f t="shared" si="1"/>
        <v>3993170.4399999995</v>
      </c>
      <c r="AL7" s="12">
        <f t="shared" si="2"/>
        <v>3993.2</v>
      </c>
    </row>
    <row r="8" spans="1:38" x14ac:dyDescent="0.3">
      <c r="A8" s="9" t="s">
        <v>19</v>
      </c>
      <c r="B8" s="9" t="s">
        <v>20</v>
      </c>
      <c r="C8" s="10">
        <v>2440</v>
      </c>
      <c r="D8" s="10">
        <v>3445</v>
      </c>
      <c r="E8" s="10"/>
      <c r="F8" s="10">
        <v>362</v>
      </c>
      <c r="G8" s="10">
        <v>150</v>
      </c>
      <c r="H8" s="10">
        <v>100</v>
      </c>
      <c r="I8" s="10">
        <v>528</v>
      </c>
      <c r="J8" s="10">
        <v>99000</v>
      </c>
      <c r="K8" s="10">
        <v>664</v>
      </c>
      <c r="L8" s="10">
        <v>664</v>
      </c>
      <c r="M8" s="10"/>
      <c r="N8" s="10">
        <v>664</v>
      </c>
      <c r="O8" s="10">
        <v>1</v>
      </c>
      <c r="P8" s="10">
        <v>1</v>
      </c>
      <c r="Q8" s="10">
        <v>1.085</v>
      </c>
      <c r="R8" s="10">
        <v>1.0549999999999999</v>
      </c>
      <c r="S8" s="10">
        <v>1.0289999999999999</v>
      </c>
      <c r="T8" s="10">
        <v>1</v>
      </c>
      <c r="U8" s="10">
        <v>1</v>
      </c>
      <c r="V8" s="9" t="s">
        <v>20</v>
      </c>
      <c r="W8" s="10">
        <v>1.087</v>
      </c>
      <c r="X8" s="10">
        <v>1</v>
      </c>
      <c r="Y8" s="10">
        <v>1.014</v>
      </c>
      <c r="Z8" s="10">
        <v>1</v>
      </c>
      <c r="AA8" s="10">
        <v>1</v>
      </c>
      <c r="AB8" s="10">
        <v>1</v>
      </c>
      <c r="AC8" s="10">
        <v>1757873.6</v>
      </c>
      <c r="AD8" s="10">
        <v>2413291.4</v>
      </c>
      <c r="AE8" s="10">
        <v>247338.67199999999</v>
      </c>
      <c r="AF8" s="10">
        <v>99600</v>
      </c>
      <c r="AG8" s="10">
        <v>72176.800000000003</v>
      </c>
      <c r="AH8" s="10">
        <v>355500.288</v>
      </c>
      <c r="AI8" s="10">
        <v>99000</v>
      </c>
      <c r="AJ8" s="10">
        <v>1.5673239999999999</v>
      </c>
      <c r="AK8" s="11">
        <f t="shared" si="1"/>
        <v>5044780.76</v>
      </c>
      <c r="AL8" s="12">
        <f t="shared" si="2"/>
        <v>5044.8</v>
      </c>
    </row>
    <row r="9" spans="1:38" x14ac:dyDescent="0.3">
      <c r="A9" s="9" t="s">
        <v>21</v>
      </c>
      <c r="B9" s="9" t="s">
        <v>22</v>
      </c>
      <c r="C9" s="10">
        <v>2906</v>
      </c>
      <c r="D9" s="10">
        <v>2745</v>
      </c>
      <c r="E9" s="10"/>
      <c r="F9" s="10">
        <v>362</v>
      </c>
      <c r="G9" s="10">
        <v>150</v>
      </c>
      <c r="H9" s="10">
        <v>100</v>
      </c>
      <c r="I9" s="10">
        <v>528</v>
      </c>
      <c r="J9" s="10">
        <v>50750</v>
      </c>
      <c r="K9" s="10">
        <v>832</v>
      </c>
      <c r="L9" s="10">
        <v>832</v>
      </c>
      <c r="M9" s="10"/>
      <c r="N9" s="10">
        <v>832</v>
      </c>
      <c r="O9" s="10">
        <v>6</v>
      </c>
      <c r="P9" s="10">
        <v>1</v>
      </c>
      <c r="Q9" s="10">
        <v>1.085</v>
      </c>
      <c r="R9" s="10">
        <v>1.0549999999999999</v>
      </c>
      <c r="S9" s="10">
        <v>1.0289999999999999</v>
      </c>
      <c r="T9" s="10">
        <v>1</v>
      </c>
      <c r="U9" s="10">
        <v>1</v>
      </c>
      <c r="V9" s="9" t="s">
        <v>22</v>
      </c>
      <c r="W9" s="10">
        <v>1.087</v>
      </c>
      <c r="X9" s="10">
        <v>1</v>
      </c>
      <c r="Y9" s="10">
        <v>1.014</v>
      </c>
      <c r="Z9" s="10">
        <v>1</v>
      </c>
      <c r="AA9" s="10">
        <v>1</v>
      </c>
      <c r="AB9" s="10">
        <v>1</v>
      </c>
      <c r="AC9" s="10">
        <v>2623304.3199999998</v>
      </c>
      <c r="AD9" s="10">
        <v>2409451.2000000002</v>
      </c>
      <c r="AE9" s="10">
        <v>309918.33600000001</v>
      </c>
      <c r="AF9" s="10">
        <v>124800</v>
      </c>
      <c r="AG9" s="10">
        <v>90438.399999999994</v>
      </c>
      <c r="AH9" s="10">
        <v>445446.14399999997</v>
      </c>
      <c r="AI9" s="10">
        <v>304500</v>
      </c>
      <c r="AJ9" s="10">
        <v>1.5640229999999999</v>
      </c>
      <c r="AK9" s="11">
        <f t="shared" si="1"/>
        <v>6307858.4000000004</v>
      </c>
      <c r="AL9" s="12">
        <f>ROUND(AK9/1000-0.1,1)</f>
        <v>6307.8</v>
      </c>
    </row>
    <row r="10" spans="1:38" x14ac:dyDescent="0.3">
      <c r="A10" s="9" t="s">
        <v>23</v>
      </c>
      <c r="B10" s="9" t="s">
        <v>24</v>
      </c>
      <c r="C10" s="10">
        <v>1908</v>
      </c>
      <c r="D10" s="10">
        <v>2650</v>
      </c>
      <c r="E10" s="10"/>
      <c r="F10" s="10">
        <v>362</v>
      </c>
      <c r="G10" s="10">
        <v>150</v>
      </c>
      <c r="H10" s="10">
        <v>100</v>
      </c>
      <c r="I10" s="10">
        <v>528</v>
      </c>
      <c r="J10" s="10">
        <v>33475</v>
      </c>
      <c r="K10" s="10">
        <v>1039</v>
      </c>
      <c r="L10" s="10">
        <v>1039</v>
      </c>
      <c r="M10" s="10"/>
      <c r="N10" s="10">
        <v>1039</v>
      </c>
      <c r="O10" s="10">
        <v>4</v>
      </c>
      <c r="P10" s="10">
        <v>1</v>
      </c>
      <c r="Q10" s="10">
        <v>1.085</v>
      </c>
      <c r="R10" s="10">
        <v>1.0549999999999999</v>
      </c>
      <c r="S10" s="10">
        <v>1.0289999999999999</v>
      </c>
      <c r="T10" s="10">
        <v>1</v>
      </c>
      <c r="U10" s="10">
        <v>1</v>
      </c>
      <c r="V10" s="9" t="s">
        <v>24</v>
      </c>
      <c r="W10" s="10">
        <v>1.087</v>
      </c>
      <c r="X10" s="10">
        <v>1</v>
      </c>
      <c r="Y10" s="10">
        <v>1.014</v>
      </c>
      <c r="Z10" s="10">
        <v>1</v>
      </c>
      <c r="AA10" s="10">
        <v>1</v>
      </c>
      <c r="AB10" s="10">
        <v>1</v>
      </c>
      <c r="AC10" s="10">
        <v>2150917.02</v>
      </c>
      <c r="AD10" s="10">
        <v>2904784.25</v>
      </c>
      <c r="AE10" s="10">
        <v>387025.42200000002</v>
      </c>
      <c r="AF10" s="10">
        <v>155850</v>
      </c>
      <c r="AG10" s="10">
        <v>112939.3</v>
      </c>
      <c r="AH10" s="10">
        <v>556272.28799999994</v>
      </c>
      <c r="AI10" s="10">
        <v>133900</v>
      </c>
      <c r="AJ10" s="10">
        <v>1.271053</v>
      </c>
      <c r="AK10" s="11">
        <f t="shared" si="1"/>
        <v>6401688.2799999993</v>
      </c>
      <c r="AL10" s="12">
        <f t="shared" si="2"/>
        <v>6401.7</v>
      </c>
    </row>
    <row r="11" spans="1:38" x14ac:dyDescent="0.3">
      <c r="A11" s="9" t="s">
        <v>25</v>
      </c>
      <c r="B11" s="9" t="s">
        <v>26</v>
      </c>
      <c r="C11" s="10">
        <v>2336</v>
      </c>
      <c r="D11" s="10">
        <v>2781</v>
      </c>
      <c r="E11" s="10"/>
      <c r="F11" s="10">
        <v>362</v>
      </c>
      <c r="G11" s="10">
        <v>150</v>
      </c>
      <c r="H11" s="10">
        <v>100</v>
      </c>
      <c r="I11" s="10">
        <v>528</v>
      </c>
      <c r="J11" s="10">
        <v>117400</v>
      </c>
      <c r="K11" s="10">
        <v>725</v>
      </c>
      <c r="L11" s="10">
        <v>725</v>
      </c>
      <c r="M11" s="10"/>
      <c r="N11" s="10">
        <v>725</v>
      </c>
      <c r="O11" s="10">
        <v>1</v>
      </c>
      <c r="P11" s="10">
        <v>1</v>
      </c>
      <c r="Q11" s="10">
        <v>1.085</v>
      </c>
      <c r="R11" s="10">
        <v>1.0549999999999999</v>
      </c>
      <c r="S11" s="10">
        <v>1.0289999999999999</v>
      </c>
      <c r="T11" s="10">
        <v>1</v>
      </c>
      <c r="U11" s="10">
        <v>1</v>
      </c>
      <c r="V11" s="9" t="s">
        <v>26</v>
      </c>
      <c r="W11" s="10">
        <v>1.087</v>
      </c>
      <c r="X11" s="10">
        <v>1</v>
      </c>
      <c r="Y11" s="10">
        <v>1.014</v>
      </c>
      <c r="Z11" s="10">
        <v>1</v>
      </c>
      <c r="AA11" s="10">
        <v>1</v>
      </c>
      <c r="AB11" s="10">
        <v>1</v>
      </c>
      <c r="AC11" s="10">
        <v>1837556</v>
      </c>
      <c r="AD11" s="10">
        <v>2127117.375</v>
      </c>
      <c r="AE11" s="10">
        <v>270061.05</v>
      </c>
      <c r="AF11" s="10">
        <v>108750</v>
      </c>
      <c r="AG11" s="10">
        <v>78807.5</v>
      </c>
      <c r="AH11" s="10">
        <v>388159.2</v>
      </c>
      <c r="AI11" s="10">
        <v>117400</v>
      </c>
      <c r="AJ11" s="10">
        <v>1.4021809999999999</v>
      </c>
      <c r="AK11" s="11">
        <f t="shared" si="1"/>
        <v>4927851.125</v>
      </c>
      <c r="AL11" s="12">
        <f>ROUND(AK11/1000-0.1,1)</f>
        <v>4927.8</v>
      </c>
    </row>
    <row r="12" spans="1:38" x14ac:dyDescent="0.3">
      <c r="A12" s="9" t="s">
        <v>27</v>
      </c>
      <c r="B12" s="9" t="s">
        <v>28</v>
      </c>
      <c r="C12" s="10">
        <v>2566</v>
      </c>
      <c r="D12" s="10">
        <v>2540</v>
      </c>
      <c r="E12" s="10"/>
      <c r="F12" s="10">
        <v>362</v>
      </c>
      <c r="G12" s="10">
        <v>150</v>
      </c>
      <c r="H12" s="10">
        <v>100</v>
      </c>
      <c r="I12" s="10">
        <v>528</v>
      </c>
      <c r="J12" s="10">
        <v>27200</v>
      </c>
      <c r="K12" s="10">
        <v>525</v>
      </c>
      <c r="L12" s="10">
        <v>525</v>
      </c>
      <c r="M12" s="10"/>
      <c r="N12" s="10">
        <v>525</v>
      </c>
      <c r="O12" s="10">
        <v>1</v>
      </c>
      <c r="P12" s="10">
        <v>1</v>
      </c>
      <c r="Q12" s="10">
        <v>1.085</v>
      </c>
      <c r="R12" s="10">
        <v>1.0549999999999999</v>
      </c>
      <c r="S12" s="10">
        <v>1.0289999999999999</v>
      </c>
      <c r="T12" s="10">
        <v>1</v>
      </c>
      <c r="U12" s="10">
        <v>1</v>
      </c>
      <c r="V12" s="9" t="s">
        <v>28</v>
      </c>
      <c r="W12" s="10">
        <v>1.087</v>
      </c>
      <c r="X12" s="10">
        <v>1</v>
      </c>
      <c r="Y12" s="10">
        <v>1.014</v>
      </c>
      <c r="Z12" s="10">
        <v>1</v>
      </c>
      <c r="AA12" s="10">
        <v>1</v>
      </c>
      <c r="AB12" s="10">
        <v>1</v>
      </c>
      <c r="AC12" s="10">
        <v>1461657.75</v>
      </c>
      <c r="AD12" s="10">
        <v>1406842.5</v>
      </c>
      <c r="AE12" s="10">
        <v>195561.45</v>
      </c>
      <c r="AF12" s="10">
        <v>78750</v>
      </c>
      <c r="AG12" s="10">
        <v>57067.5</v>
      </c>
      <c r="AH12" s="10">
        <v>281080.8</v>
      </c>
      <c r="AI12" s="10">
        <v>27200</v>
      </c>
      <c r="AJ12" s="10">
        <v>1.378493</v>
      </c>
      <c r="AK12" s="11">
        <f t="shared" si="1"/>
        <v>3508160</v>
      </c>
      <c r="AL12" s="12">
        <f t="shared" si="2"/>
        <v>3508.2</v>
      </c>
    </row>
    <row r="13" spans="1:38" x14ac:dyDescent="0.3">
      <c r="A13" s="9" t="s">
        <v>29</v>
      </c>
      <c r="B13" s="9" t="s">
        <v>30</v>
      </c>
      <c r="C13" s="10">
        <v>3904</v>
      </c>
      <c r="D13" s="10">
        <v>1825</v>
      </c>
      <c r="E13" s="10"/>
      <c r="F13" s="10">
        <v>362</v>
      </c>
      <c r="G13" s="10">
        <v>150</v>
      </c>
      <c r="H13" s="10">
        <v>100</v>
      </c>
      <c r="I13" s="10">
        <v>528</v>
      </c>
      <c r="J13" s="10">
        <v>82700</v>
      </c>
      <c r="K13" s="10">
        <v>373</v>
      </c>
      <c r="L13" s="10">
        <v>373</v>
      </c>
      <c r="M13" s="10"/>
      <c r="N13" s="10">
        <v>373</v>
      </c>
      <c r="O13" s="10">
        <v>2</v>
      </c>
      <c r="P13" s="10">
        <v>1</v>
      </c>
      <c r="Q13" s="10">
        <v>1.085</v>
      </c>
      <c r="R13" s="10">
        <v>1.0549999999999999</v>
      </c>
      <c r="S13" s="10">
        <v>1.0289999999999999</v>
      </c>
      <c r="T13" s="10">
        <v>1</v>
      </c>
      <c r="U13" s="10">
        <v>1</v>
      </c>
      <c r="V13" s="9" t="s">
        <v>30</v>
      </c>
      <c r="W13" s="10">
        <v>1.087</v>
      </c>
      <c r="X13" s="10">
        <v>1</v>
      </c>
      <c r="Y13" s="10">
        <v>1.014</v>
      </c>
      <c r="Z13" s="10">
        <v>1</v>
      </c>
      <c r="AA13" s="10">
        <v>1</v>
      </c>
      <c r="AB13" s="10">
        <v>1</v>
      </c>
      <c r="AC13" s="10">
        <v>1579968.32</v>
      </c>
      <c r="AD13" s="10">
        <v>718164.875</v>
      </c>
      <c r="AE13" s="10">
        <v>138941.75399999999</v>
      </c>
      <c r="AF13" s="10">
        <v>55950</v>
      </c>
      <c r="AG13" s="10">
        <v>40545.1</v>
      </c>
      <c r="AH13" s="10">
        <v>199701.21599999999</v>
      </c>
      <c r="AI13" s="10">
        <v>165400</v>
      </c>
      <c r="AJ13" s="10">
        <v>1.6031519999999999</v>
      </c>
      <c r="AK13" s="11">
        <f t="shared" si="1"/>
        <v>2898671.2650000006</v>
      </c>
      <c r="AL13" s="12">
        <f t="shared" si="2"/>
        <v>2898.7</v>
      </c>
    </row>
    <row r="14" spans="1:38" x14ac:dyDescent="0.3">
      <c r="A14" s="9" t="s">
        <v>31</v>
      </c>
      <c r="B14" s="9" t="s">
        <v>32</v>
      </c>
      <c r="C14" s="10">
        <v>10878</v>
      </c>
      <c r="D14" s="10">
        <v>5545</v>
      </c>
      <c r="E14" s="10"/>
      <c r="F14" s="10">
        <v>362</v>
      </c>
      <c r="G14" s="10">
        <v>150</v>
      </c>
      <c r="H14" s="10">
        <v>100</v>
      </c>
      <c r="I14" s="10">
        <v>528</v>
      </c>
      <c r="J14" s="10">
        <v>55400</v>
      </c>
      <c r="K14" s="10">
        <v>147</v>
      </c>
      <c r="L14" s="10">
        <v>147</v>
      </c>
      <c r="M14" s="10"/>
      <c r="N14" s="10">
        <v>147</v>
      </c>
      <c r="O14" s="10">
        <v>3</v>
      </c>
      <c r="P14" s="10">
        <v>1</v>
      </c>
      <c r="Q14" s="10">
        <v>1.085</v>
      </c>
      <c r="R14" s="10">
        <v>1.0549999999999999</v>
      </c>
      <c r="S14" s="10">
        <v>1.0289999999999999</v>
      </c>
      <c r="T14" s="10">
        <v>1</v>
      </c>
      <c r="U14" s="10">
        <v>1</v>
      </c>
      <c r="V14" s="9" t="s">
        <v>32</v>
      </c>
      <c r="W14" s="10">
        <v>1.087</v>
      </c>
      <c r="X14" s="10">
        <v>1</v>
      </c>
      <c r="Y14" s="10">
        <v>1.014</v>
      </c>
      <c r="Z14" s="10">
        <v>1</v>
      </c>
      <c r="AA14" s="10">
        <v>1</v>
      </c>
      <c r="AB14" s="10">
        <v>1</v>
      </c>
      <c r="AC14" s="10">
        <v>1734986.61</v>
      </c>
      <c r="AD14" s="10">
        <v>859946.32499999995</v>
      </c>
      <c r="AE14" s="10">
        <v>54757.205999999998</v>
      </c>
      <c r="AF14" s="10">
        <v>22050</v>
      </c>
      <c r="AG14" s="10">
        <v>15978.9</v>
      </c>
      <c r="AH14" s="10">
        <v>78702.623999999996</v>
      </c>
      <c r="AI14" s="10">
        <v>166200</v>
      </c>
      <c r="AJ14" s="10">
        <v>4.1155080000000002</v>
      </c>
      <c r="AK14" s="11">
        <f t="shared" si="1"/>
        <v>2932621.6649999996</v>
      </c>
      <c r="AL14" s="12">
        <f t="shared" si="2"/>
        <v>2932.6</v>
      </c>
    </row>
    <row r="15" spans="1:38" x14ac:dyDescent="0.3">
      <c r="A15" s="9" t="s">
        <v>33</v>
      </c>
      <c r="B15" s="9" t="s">
        <v>34</v>
      </c>
      <c r="C15" s="10">
        <v>1303</v>
      </c>
      <c r="D15" s="10">
        <v>1283</v>
      </c>
      <c r="E15" s="10"/>
      <c r="F15" s="10">
        <v>362</v>
      </c>
      <c r="G15" s="10">
        <v>150</v>
      </c>
      <c r="H15" s="10">
        <v>100</v>
      </c>
      <c r="I15" s="10">
        <v>528</v>
      </c>
      <c r="J15" s="10">
        <v>130050</v>
      </c>
      <c r="K15" s="10">
        <v>1157</v>
      </c>
      <c r="L15" s="10">
        <v>1157</v>
      </c>
      <c r="M15" s="10"/>
      <c r="N15" s="10">
        <v>1157</v>
      </c>
      <c r="O15" s="10">
        <v>2</v>
      </c>
      <c r="P15" s="10">
        <v>1</v>
      </c>
      <c r="Q15" s="10">
        <v>1.085</v>
      </c>
      <c r="R15" s="10">
        <v>1.0549999999999999</v>
      </c>
      <c r="S15" s="10">
        <v>1.0289999999999999</v>
      </c>
      <c r="T15" s="10">
        <v>1</v>
      </c>
      <c r="U15" s="10">
        <v>1</v>
      </c>
      <c r="V15" s="9" t="s">
        <v>34</v>
      </c>
      <c r="W15" s="10">
        <v>1.087</v>
      </c>
      <c r="X15" s="10">
        <v>1</v>
      </c>
      <c r="Y15" s="10">
        <v>1.014</v>
      </c>
      <c r="Z15" s="10">
        <v>1</v>
      </c>
      <c r="AA15" s="10">
        <v>1</v>
      </c>
      <c r="AB15" s="10">
        <v>1</v>
      </c>
      <c r="AC15" s="10">
        <v>1635714.5349999999</v>
      </c>
      <c r="AD15" s="10">
        <v>1566074.7050000001</v>
      </c>
      <c r="AE15" s="10">
        <v>430980.18599999999</v>
      </c>
      <c r="AF15" s="10">
        <v>173550</v>
      </c>
      <c r="AG15" s="10">
        <v>125765.9</v>
      </c>
      <c r="AH15" s="10">
        <v>619448.54399999999</v>
      </c>
      <c r="AI15" s="10">
        <v>260100</v>
      </c>
      <c r="AJ15" s="10">
        <v>0.85791399999999995</v>
      </c>
      <c r="AK15" s="11">
        <f t="shared" si="1"/>
        <v>4811633.87</v>
      </c>
      <c r="AL15" s="12">
        <f t="shared" si="2"/>
        <v>4811.6000000000004</v>
      </c>
    </row>
    <row r="16" spans="1:38" x14ac:dyDescent="0.3">
      <c r="A16" s="9" t="s">
        <v>35</v>
      </c>
      <c r="B16" s="9" t="s">
        <v>36</v>
      </c>
      <c r="C16" s="10">
        <v>5195</v>
      </c>
      <c r="D16" s="10">
        <v>5954</v>
      </c>
      <c r="E16" s="10"/>
      <c r="F16" s="10">
        <v>362</v>
      </c>
      <c r="G16" s="10">
        <v>150</v>
      </c>
      <c r="H16" s="10">
        <v>100</v>
      </c>
      <c r="I16" s="10">
        <v>528</v>
      </c>
      <c r="J16" s="10">
        <v>32150</v>
      </c>
      <c r="K16" s="10">
        <v>241</v>
      </c>
      <c r="L16" s="10">
        <v>241</v>
      </c>
      <c r="M16" s="10"/>
      <c r="N16" s="10">
        <v>241</v>
      </c>
      <c r="O16" s="10">
        <v>2</v>
      </c>
      <c r="P16" s="10">
        <v>1</v>
      </c>
      <c r="Q16" s="10">
        <v>1.085</v>
      </c>
      <c r="R16" s="10">
        <v>1.0549999999999999</v>
      </c>
      <c r="S16" s="10">
        <v>1.0289999999999999</v>
      </c>
      <c r="T16" s="10">
        <v>1</v>
      </c>
      <c r="U16" s="10">
        <v>1</v>
      </c>
      <c r="V16" s="9" t="s">
        <v>36</v>
      </c>
      <c r="W16" s="10">
        <v>1.087</v>
      </c>
      <c r="X16" s="10">
        <v>1</v>
      </c>
      <c r="Y16" s="10">
        <v>1.014</v>
      </c>
      <c r="Z16" s="10">
        <v>1</v>
      </c>
      <c r="AA16" s="10">
        <v>1</v>
      </c>
      <c r="AB16" s="10">
        <v>1</v>
      </c>
      <c r="AC16" s="10">
        <v>1358414.575</v>
      </c>
      <c r="AD16" s="10">
        <v>1513834.27</v>
      </c>
      <c r="AE16" s="10">
        <v>89772.017999999996</v>
      </c>
      <c r="AF16" s="10">
        <v>36150</v>
      </c>
      <c r="AG16" s="10">
        <v>26196.7</v>
      </c>
      <c r="AH16" s="10">
        <v>129029.47199999999</v>
      </c>
      <c r="AI16" s="10">
        <v>64300</v>
      </c>
      <c r="AJ16" s="10">
        <v>2.7543099999999998</v>
      </c>
      <c r="AK16" s="11">
        <f t="shared" si="1"/>
        <v>3217697.0350000001</v>
      </c>
      <c r="AL16" s="12">
        <f t="shared" si="2"/>
        <v>3217.7</v>
      </c>
    </row>
    <row r="17" spans="1:38" x14ac:dyDescent="0.3">
      <c r="A17" s="9" t="s">
        <v>37</v>
      </c>
      <c r="B17" s="9" t="s">
        <v>38</v>
      </c>
      <c r="C17" s="10">
        <v>5631</v>
      </c>
      <c r="D17" s="10">
        <v>5538</v>
      </c>
      <c r="E17" s="10"/>
      <c r="F17" s="10">
        <v>362</v>
      </c>
      <c r="G17" s="10">
        <v>150</v>
      </c>
      <c r="H17" s="10">
        <v>100</v>
      </c>
      <c r="I17" s="10">
        <v>528</v>
      </c>
      <c r="J17" s="10"/>
      <c r="K17" s="10">
        <v>228</v>
      </c>
      <c r="L17" s="10">
        <v>228</v>
      </c>
      <c r="M17" s="10"/>
      <c r="N17" s="10">
        <v>228</v>
      </c>
      <c r="O17" s="10"/>
      <c r="P17" s="10">
        <v>1</v>
      </c>
      <c r="Q17" s="10">
        <v>1.085</v>
      </c>
      <c r="R17" s="10">
        <v>1.0549999999999999</v>
      </c>
      <c r="S17" s="10">
        <v>1.0289999999999999</v>
      </c>
      <c r="T17" s="10">
        <v>1</v>
      </c>
      <c r="U17" s="10">
        <v>1</v>
      </c>
      <c r="V17" s="9" t="s">
        <v>38</v>
      </c>
      <c r="W17" s="10">
        <v>1.087</v>
      </c>
      <c r="X17" s="10">
        <v>1</v>
      </c>
      <c r="Y17" s="10">
        <v>1.014</v>
      </c>
      <c r="Z17" s="10">
        <v>1</v>
      </c>
      <c r="AA17" s="10">
        <v>1</v>
      </c>
      <c r="AB17" s="10">
        <v>1</v>
      </c>
      <c r="AC17" s="10">
        <v>1392996.78</v>
      </c>
      <c r="AD17" s="10">
        <v>1332110.52</v>
      </c>
      <c r="AE17" s="10">
        <v>84929.543999999994</v>
      </c>
      <c r="AF17" s="10">
        <v>34200</v>
      </c>
      <c r="AG17" s="10">
        <v>24783.599999999999</v>
      </c>
      <c r="AH17" s="10">
        <v>122069.376</v>
      </c>
      <c r="AI17" s="10">
        <v>0</v>
      </c>
      <c r="AJ17" s="10">
        <v>2.706321</v>
      </c>
      <c r="AK17" s="11">
        <f t="shared" si="1"/>
        <v>2991089.82</v>
      </c>
      <c r="AL17" s="12">
        <f t="shared" si="2"/>
        <v>2991.1</v>
      </c>
    </row>
    <row r="18" spans="1:38" ht="15" thickBot="1" x14ac:dyDescent="0.35">
      <c r="A18" s="9" t="s">
        <v>39</v>
      </c>
      <c r="B18" s="9" t="s">
        <v>40</v>
      </c>
      <c r="C18" s="10">
        <v>1610</v>
      </c>
      <c r="D18" s="10">
        <v>1312</v>
      </c>
      <c r="E18" s="10"/>
      <c r="F18" s="10">
        <v>362</v>
      </c>
      <c r="G18" s="10">
        <v>150</v>
      </c>
      <c r="H18" s="10">
        <v>100</v>
      </c>
      <c r="I18" s="10">
        <v>528</v>
      </c>
      <c r="J18" s="10">
        <v>68700</v>
      </c>
      <c r="K18" s="10">
        <v>1225</v>
      </c>
      <c r="L18" s="10">
        <v>1225</v>
      </c>
      <c r="M18" s="10"/>
      <c r="N18" s="10">
        <v>1225</v>
      </c>
      <c r="O18" s="10">
        <v>2</v>
      </c>
      <c r="P18" s="10">
        <v>1</v>
      </c>
      <c r="Q18" s="10">
        <v>1.085</v>
      </c>
      <c r="R18" s="10">
        <v>1.0549999999999999</v>
      </c>
      <c r="S18" s="10">
        <v>1.0289999999999999</v>
      </c>
      <c r="T18" s="10">
        <v>1</v>
      </c>
      <c r="U18" s="10">
        <v>1</v>
      </c>
      <c r="V18" s="9" t="s">
        <v>40</v>
      </c>
      <c r="W18" s="10">
        <v>1.087</v>
      </c>
      <c r="X18" s="10">
        <v>1</v>
      </c>
      <c r="Y18" s="10">
        <v>1.014</v>
      </c>
      <c r="Z18" s="10">
        <v>1</v>
      </c>
      <c r="AA18" s="10">
        <v>1</v>
      </c>
      <c r="AB18" s="10">
        <v>1</v>
      </c>
      <c r="AC18" s="10">
        <v>2139891.25</v>
      </c>
      <c r="AD18" s="10">
        <v>1695596</v>
      </c>
      <c r="AE18" s="10">
        <v>456310.05</v>
      </c>
      <c r="AF18" s="10">
        <v>183750</v>
      </c>
      <c r="AG18" s="10">
        <v>133157.5</v>
      </c>
      <c r="AH18" s="10">
        <v>655855.19999999995</v>
      </c>
      <c r="AI18" s="10">
        <v>137400</v>
      </c>
      <c r="AJ18" s="10">
        <v>0.90970300000000004</v>
      </c>
      <c r="AK18" s="11">
        <f t="shared" si="1"/>
        <v>5401960</v>
      </c>
      <c r="AL18" s="13">
        <f t="shared" si="2"/>
        <v>5402</v>
      </c>
    </row>
  </sheetData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  ИБР на 2026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2023-10-16T07:02:07Z</cp:lastPrinted>
  <dcterms:created xsi:type="dcterms:W3CDTF">2023-10-16T06:50:53Z</dcterms:created>
  <dcterms:modified xsi:type="dcterms:W3CDTF">2023-10-16T07:05:11Z</dcterms:modified>
</cp:coreProperties>
</file>