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8" windowWidth="22980" windowHeight="9000"/>
  </bookViews>
  <sheets>
    <sheet name="Расчет РФФП 2026 год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S13" i="1" l="1"/>
  <c r="AT13" i="1" s="1"/>
  <c r="AS6" i="1"/>
  <c r="AS7" i="1"/>
  <c r="AS8" i="1"/>
  <c r="AS9" i="1"/>
  <c r="AS10" i="1"/>
  <c r="AS11" i="1"/>
  <c r="AS12" i="1"/>
  <c r="AS14" i="1"/>
  <c r="AS15" i="1"/>
  <c r="AS16" i="1"/>
  <c r="AS17" i="1"/>
  <c r="AS18" i="1"/>
  <c r="AT18" i="1" s="1"/>
  <c r="AS5" i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5" i="1"/>
  <c r="AT17" i="1"/>
  <c r="AT16" i="1"/>
  <c r="AT15" i="1"/>
  <c r="AT14" i="1"/>
  <c r="AT12" i="1"/>
  <c r="AT11" i="1"/>
  <c r="AT10" i="1"/>
  <c r="AT9" i="1"/>
  <c r="AT8" i="1"/>
  <c r="AT7" i="1"/>
  <c r="AT6" i="1"/>
  <c r="AR4" i="1"/>
  <c r="AS4" i="1" l="1"/>
  <c r="AT5" i="1"/>
  <c r="AT4" i="1" s="1"/>
</calcChain>
</file>

<file path=xl/sharedStrings.xml><?xml version="1.0" encoding="utf-8"?>
<sst xmlns="http://schemas.openxmlformats.org/spreadsheetml/2006/main" count="108" uniqueCount="60">
  <si>
    <t>[B]
МО Описание</t>
  </si>
  <si>
    <t>[C]
Общая сумма исчисленного налога на доходы физических лиц за 2020 год по всем налоговым ставкам (строка 8040 формы отчетности № 5-НДФЛ), тыс. рублей</t>
  </si>
  <si>
    <t>[D]
Общая сумма исчисленного налога на доходы физических лиц за 2021 год по всем налоговым ставкам (строка 8040 формы отчетности № 5-НДФЛ), тыс. рублей</t>
  </si>
  <si>
    <t>[I]
Сумма земельного налога, подлежащего уплате в бюджет за 2021 год (сумма строк 1600, 2500 формы отчетности № 5-МН), тыс. рублей</t>
  </si>
  <si>
    <t>[J]
Сумма земельного налога, не поступившая в бюджет за налоговый период 2021 года в связи с предоставлением налогоплательщикам льгот, установленных нормативными правовыми актами представительных органов местного самоуправления (сумма строк 1740, 2640 формы отчетности № 5-МН), тыс. рублей</t>
  </si>
  <si>
    <t>[K]
Сумма земельного налога, подлежащего уплате в бюджет за 2022 год (сумма строк 1600, 2500 формы отчетности № 5-МН), тыс. рублей</t>
  </si>
  <si>
    <t>[L]
Сумма земельного налога, не поступившая в бюджет за налоговый период 2022 года в связи с предоставлением налогоплательщикам льгот, установленных нормативными правовыми актами представительных органов местного самоуправления (сумма строк 1740, 2640 формы отчетности № 5-МН), тыс. рублей</t>
  </si>
  <si>
    <t>[M]
Сумма налога на имущество физических лиц, подлежащего уплате в бюджет за 2022 год (строка 3500 формы отчетности № 5-МН), тыс. рублей</t>
  </si>
  <si>
    <t>[N]
Сумма налога на имущество физических лиц, не поступившая в бюджет за налоговый период 2022 года в связи с предоставлением налогоплательщикам льгот, установленных нормативными правовыми актами представительных органов местного самоуправления (строка 3650 формы отчетности № 5-МН), тыс. рублей</t>
  </si>
  <si>
    <t>[O]
Сумма налога на имущество физических лиц, подлежащего уплате в бюджет за 2021 год (строка 3500 формы отчетности № 5-МН), тыс. рублей</t>
  </si>
  <si>
    <t>[P]
Сумма налога на имущество физических лиц, не поступившая в бюджет за налоговый период 2021 года в связи с предоставлением налогоплательщикам льгот, установленных нормативными правовыми актами представительных органов местного самоуправления (строка 3650 формы отчетности № 5-МН), тыс. рублей</t>
  </si>
  <si>
    <t>[Q]
Налог на доходы физических лиц
Плановый период +2 (2026 г.)</t>
  </si>
  <si>
    <t>[T]
Земельный налог
Плановый период +2 (2026 г.)</t>
  </si>
  <si>
    <t>[U]
Налог на имущество физических лиц
Плановый период +2 (2026 г.)</t>
  </si>
  <si>
    <t>[V]
НП НДФЛ</t>
  </si>
  <si>
    <t>[Z]
НП НИФЛ</t>
  </si>
  <si>
    <t>[AA]
НП Земельный налог</t>
  </si>
  <si>
    <t>[AB]
Сумма УНП</t>
  </si>
  <si>
    <t>[AC]
D1 - первая часть дотации</t>
  </si>
  <si>
    <t>[AD]
D2 - вторая часть дотации</t>
  </si>
  <si>
    <t>[AE]
Расчитаный ИБР</t>
  </si>
  <si>
    <t>[AF]
Численность постоянного населения, тыс. чел.</t>
  </si>
  <si>
    <t>[AG]
ИБР расч.</t>
  </si>
  <si>
    <t>[AH]
Нормированная численность населения (ИБР*Числ)</t>
  </si>
  <si>
    <t xml:space="preserve">[AI]
БО расчётное </t>
  </si>
  <si>
    <t>[AJ]
БО среднее</t>
  </si>
  <si>
    <t>[AK]
Расчётный уровень бюджетной обеспеченности</t>
  </si>
  <si>
    <t>[AL]
Уровень бюджетной обеспеченности на нормированную численность (УБО*Числ*ИБР)</t>
  </si>
  <si>
    <t>[AM]
Оптимальный критерий выравнивания до уровня расчётной бюджетной обеспеченности (k1)</t>
  </si>
  <si>
    <t>[AN]
БО среднее*Числ*ИБР*(K1-УБО расчётное)</t>
  </si>
  <si>
    <t>[AO]
Первая часть дотации (D1i)</t>
  </si>
  <si>
    <t>[AP]
Вторая часть дотации (D2i)</t>
  </si>
  <si>
    <t>[AQ]
Общий объём дотации (Di=D1i+D2i)</t>
  </si>
  <si>
    <t>[AR]
Пересчитанный налоговый потенциал</t>
  </si>
  <si>
    <t>[AS]
Сумма дотации и налоговый потенциал</t>
  </si>
  <si>
    <t>[AT]
Уровень бюджетной обеспеченности после выравнивания</t>
  </si>
  <si>
    <t>[AU]
НП с дотацией</t>
  </si>
  <si>
    <t>[AV]
v1</t>
  </si>
  <si>
    <t>[AW]
v3</t>
  </si>
  <si>
    <t>[AX]
Расчётная бюджетная обеспеченность i-го муниципального образования после распределения дотаций на выравнивание уровня бюджетной обеспеченности</t>
  </si>
  <si>
    <t>[AZ]
Расчётная условная бюджетная обеспеченность i-го муниципального образования после распределения дотаций на выравнивание уровня бюджетной обеспеченности</t>
  </si>
  <si>
    <t>Уржумский муниципальный район</t>
  </si>
  <si>
    <t>Уржумское городское поселение</t>
  </si>
  <si>
    <t>Уржумское сельское поселение</t>
  </si>
  <si>
    <t>Байсинское сельское поселение</t>
  </si>
  <si>
    <t>Большеройское сельское поселение</t>
  </si>
  <si>
    <t>Буйское сельское поселение</t>
  </si>
  <si>
    <t>Лазаревское сельское поселение</t>
  </si>
  <si>
    <t>Лопьяльское сельское поселение</t>
  </si>
  <si>
    <t>Петровское сельское поселение</t>
  </si>
  <si>
    <t>Пиляндышевское сельское поселение</t>
  </si>
  <si>
    <t>Рублевское сельское поселение</t>
  </si>
  <si>
    <t>Русско-Турекское сельское поселение</t>
  </si>
  <si>
    <t>Савиновское сельское поселение</t>
  </si>
  <si>
    <t>Донауровское сельское поселение</t>
  </si>
  <si>
    <t>Шурминское сельское поселение</t>
  </si>
  <si>
    <t>Дотация первая часть (доля обл)</t>
  </si>
  <si>
    <t>Дотация вторая часть (доля МР)</t>
  </si>
  <si>
    <t>[AX]
Дотация из РФФП</t>
  </si>
  <si>
    <t>Расчет РФФП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</si>
</sst>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sz val="10"/>
      <name val="Arial Cyr"/>
      <charset val="204"/>
    </font>
    <font>
      <b/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0" fontId="2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1" fillId="0" borderId="1" xfId="0" applyFont="1" applyBorder="1" applyAlignment="1">
      <alignment horizontal="right" wrapText="1"/>
    </xf>
    <xf numFmtId="0" fontId="1" fillId="0" borderId="1" xfId="0" applyFont="1" applyBorder="1" applyAlignment="1">
      <alignment horizontal="right"/>
    </xf>
    <xf numFmtId="0" fontId="0" fillId="0" borderId="1" xfId="0" applyFont="1" applyBorder="1" applyAlignment="1">
      <alignment horizontal="right"/>
    </xf>
    <xf numFmtId="49" fontId="1" fillId="0" borderId="1" xfId="0" applyNumberFormat="1" applyFont="1" applyBorder="1" applyAlignment="1">
      <alignment horizontal="left" wrapText="1"/>
    </xf>
    <xf numFmtId="49" fontId="0" fillId="0" borderId="1" xfId="0" applyNumberFormat="1" applyFont="1" applyBorder="1" applyAlignment="1">
      <alignment horizontal="left"/>
    </xf>
    <xf numFmtId="49" fontId="4" fillId="0" borderId="0" xfId="0" applyNumberFormat="1" applyFont="1" applyAlignment="1">
      <alignment horizontal="left"/>
    </xf>
    <xf numFmtId="1" fontId="2" fillId="2" borderId="1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8"/>
  <sheetViews>
    <sheetView tabSelected="1" topLeftCell="Z1" zoomScale="50" zoomScaleNormal="50" workbookViewId="0">
      <selection activeCell="AK3" sqref="AK3:AK18"/>
    </sheetView>
  </sheetViews>
  <sheetFormatPr defaultRowHeight="14.4" x14ac:dyDescent="0.3"/>
  <cols>
    <col min="1" max="1" width="33.33203125" style="1" customWidth="1"/>
    <col min="2" max="12" width="17.77734375" style="2" customWidth="1"/>
    <col min="13" max="13" width="36" style="2" customWidth="1"/>
    <col min="14" max="24" width="17.77734375" style="2" customWidth="1"/>
    <col min="25" max="25" width="36.21875" style="2" customWidth="1"/>
    <col min="26" max="36" width="17.77734375" style="2" customWidth="1"/>
    <col min="37" max="37" width="36.6640625" style="2" customWidth="1"/>
    <col min="38" max="47" width="17.77734375" style="2" customWidth="1"/>
  </cols>
  <sheetData>
    <row r="1" spans="1:47" ht="21.6" customHeight="1" x14ac:dyDescent="0.35">
      <c r="A1" s="13" t="s">
        <v>59</v>
      </c>
    </row>
    <row r="3" spans="1:47" ht="345.6" x14ac:dyDescent="0.3">
      <c r="A3" s="11" t="s">
        <v>0</v>
      </c>
      <c r="B3" s="8" t="s">
        <v>1</v>
      </c>
      <c r="C3" s="8" t="s">
        <v>2</v>
      </c>
      <c r="D3" s="8" t="s">
        <v>3</v>
      </c>
      <c r="E3" s="8" t="s">
        <v>4</v>
      </c>
      <c r="F3" s="8" t="s">
        <v>5</v>
      </c>
      <c r="G3" s="8" t="s">
        <v>6</v>
      </c>
      <c r="H3" s="8" t="s">
        <v>7</v>
      </c>
      <c r="I3" s="8" t="s">
        <v>8</v>
      </c>
      <c r="J3" s="8" t="s">
        <v>9</v>
      </c>
      <c r="K3" s="8" t="s">
        <v>10</v>
      </c>
      <c r="L3" s="8" t="s">
        <v>11</v>
      </c>
      <c r="M3" s="11" t="s">
        <v>0</v>
      </c>
      <c r="N3" s="8" t="s">
        <v>12</v>
      </c>
      <c r="O3" s="8" t="s">
        <v>13</v>
      </c>
      <c r="P3" s="8" t="s">
        <v>14</v>
      </c>
      <c r="Q3" s="8" t="s">
        <v>15</v>
      </c>
      <c r="R3" s="8" t="s">
        <v>16</v>
      </c>
      <c r="S3" s="8" t="s">
        <v>17</v>
      </c>
      <c r="T3" s="8" t="s">
        <v>18</v>
      </c>
      <c r="U3" s="8" t="s">
        <v>19</v>
      </c>
      <c r="V3" s="8" t="s">
        <v>20</v>
      </c>
      <c r="W3" s="8" t="s">
        <v>21</v>
      </c>
      <c r="X3" s="8" t="s">
        <v>22</v>
      </c>
      <c r="Y3" s="11" t="s">
        <v>0</v>
      </c>
      <c r="Z3" s="8" t="s">
        <v>23</v>
      </c>
      <c r="AA3" s="8" t="s">
        <v>24</v>
      </c>
      <c r="AB3" s="8" t="s">
        <v>25</v>
      </c>
      <c r="AC3" s="8" t="s">
        <v>26</v>
      </c>
      <c r="AD3" s="8" t="s">
        <v>27</v>
      </c>
      <c r="AE3" s="8" t="s">
        <v>28</v>
      </c>
      <c r="AF3" s="8" t="s">
        <v>29</v>
      </c>
      <c r="AG3" s="8" t="s">
        <v>30</v>
      </c>
      <c r="AH3" s="8" t="s">
        <v>31</v>
      </c>
      <c r="AI3" s="8" t="s">
        <v>32</v>
      </c>
      <c r="AJ3" s="8" t="s">
        <v>33</v>
      </c>
      <c r="AK3" s="11" t="s">
        <v>0</v>
      </c>
      <c r="AL3" s="8" t="s">
        <v>34</v>
      </c>
      <c r="AM3" s="8" t="s">
        <v>35</v>
      </c>
      <c r="AN3" s="8" t="s">
        <v>36</v>
      </c>
      <c r="AO3" s="8" t="s">
        <v>37</v>
      </c>
      <c r="AP3" s="8" t="s">
        <v>38</v>
      </c>
      <c r="AQ3" s="8" t="s">
        <v>39</v>
      </c>
      <c r="AR3" s="3" t="s">
        <v>56</v>
      </c>
      <c r="AS3" s="3" t="s">
        <v>57</v>
      </c>
      <c r="AT3" s="4" t="s">
        <v>58</v>
      </c>
      <c r="AU3" s="8" t="s">
        <v>40</v>
      </c>
    </row>
    <row r="4" spans="1:47" x14ac:dyDescent="0.3">
      <c r="A4" s="12" t="s">
        <v>41</v>
      </c>
      <c r="B4" s="9">
        <v>224306</v>
      </c>
      <c r="C4" s="9">
        <v>239702.7</v>
      </c>
      <c r="D4" s="9">
        <v>6938</v>
      </c>
      <c r="E4" s="9">
        <v>1686</v>
      </c>
      <c r="F4" s="9">
        <v>6791</v>
      </c>
      <c r="G4" s="9">
        <v>2089</v>
      </c>
      <c r="H4" s="9">
        <v>5582</v>
      </c>
      <c r="I4" s="9">
        <v>0</v>
      </c>
      <c r="J4" s="9">
        <v>5047</v>
      </c>
      <c r="K4" s="9">
        <v>0</v>
      </c>
      <c r="L4" s="9">
        <v>30952.478326</v>
      </c>
      <c r="M4" s="12" t="s">
        <v>41</v>
      </c>
      <c r="N4" s="9">
        <v>7214.4766479999998</v>
      </c>
      <c r="O4" s="9">
        <v>5227.9207980000001</v>
      </c>
      <c r="P4" s="9">
        <v>30952.478321999999</v>
      </c>
      <c r="Q4" s="9">
        <v>5227.920795</v>
      </c>
      <c r="R4" s="9">
        <v>7214.476643</v>
      </c>
      <c r="S4" s="9">
        <v>43394.875760000003</v>
      </c>
      <c r="T4" s="10">
        <v>4484</v>
      </c>
      <c r="U4" s="10">
        <v>4484</v>
      </c>
      <c r="V4" s="9">
        <v>23.982365000000001</v>
      </c>
      <c r="W4" s="9">
        <v>19175</v>
      </c>
      <c r="X4" s="10">
        <v>23.982365000000001</v>
      </c>
      <c r="Y4" s="12" t="s">
        <v>41</v>
      </c>
      <c r="Z4" s="10"/>
      <c r="AA4" s="10">
        <v>0</v>
      </c>
      <c r="AB4" s="10">
        <v>1.8023260000000001</v>
      </c>
      <c r="AC4" s="10">
        <v>0</v>
      </c>
      <c r="AD4" s="10">
        <v>0</v>
      </c>
      <c r="AE4" s="10">
        <v>1.103329</v>
      </c>
      <c r="AF4" s="10">
        <v>0</v>
      </c>
      <c r="AG4" s="9">
        <v>4483.9999930000004</v>
      </c>
      <c r="AH4" s="9">
        <v>4483.9999939999998</v>
      </c>
      <c r="AI4" s="10">
        <v>8967.9999869999992</v>
      </c>
      <c r="AJ4" s="10"/>
      <c r="AK4" s="12" t="s">
        <v>41</v>
      </c>
      <c r="AL4" s="10"/>
      <c r="AM4" s="10">
        <v>0</v>
      </c>
      <c r="AN4" s="10"/>
      <c r="AO4" s="10">
        <v>43394.875760000003</v>
      </c>
      <c r="AP4" s="10">
        <v>24077.157493999999</v>
      </c>
      <c r="AQ4" s="9">
        <v>16.259924000000002</v>
      </c>
      <c r="AR4" s="14">
        <f>AR5+AR6+AR7+AR8+AR9+AR10+AR11+AR12+AR13+AR14+AR15+AR16+AR17+AR18</f>
        <v>4484</v>
      </c>
      <c r="AS4" s="14">
        <f>AS5+AS6+AS7+AS8+AS9+AS10+AS11+AS12+AS13+AS14+AS15+AS16+AS17+AS18</f>
        <v>4484</v>
      </c>
      <c r="AT4" s="5">
        <f>AT5+AT6+AT7+AT8+AT9+AT10+AT11+AT12+AT13+AT14+AT15+AT16+AT17+AT18</f>
        <v>8968</v>
      </c>
      <c r="AU4" s="9">
        <v>9.0216279999999998</v>
      </c>
    </row>
    <row r="5" spans="1:47" x14ac:dyDescent="0.3">
      <c r="A5" s="12" t="s">
        <v>42</v>
      </c>
      <c r="B5" s="10">
        <v>122371.5</v>
      </c>
      <c r="C5" s="10">
        <v>127895.3</v>
      </c>
      <c r="D5" s="10">
        <v>2374</v>
      </c>
      <c r="E5" s="10">
        <v>901</v>
      </c>
      <c r="F5" s="10">
        <v>2592</v>
      </c>
      <c r="G5" s="10">
        <v>905.8</v>
      </c>
      <c r="H5" s="10">
        <v>5069</v>
      </c>
      <c r="I5" s="10">
        <v>0</v>
      </c>
      <c r="J5" s="10">
        <v>4580</v>
      </c>
      <c r="K5" s="10">
        <v>0</v>
      </c>
      <c r="L5" s="9">
        <v>17747.276287000001</v>
      </c>
      <c r="M5" s="12" t="s">
        <v>42</v>
      </c>
      <c r="N5" s="9">
        <v>2737.12545</v>
      </c>
      <c r="O5" s="9">
        <v>4691.2910279999996</v>
      </c>
      <c r="P5" s="10">
        <v>16700.627881</v>
      </c>
      <c r="Q5" s="10">
        <v>4745.8208670000004</v>
      </c>
      <c r="R5" s="10">
        <v>2790.7419880000002</v>
      </c>
      <c r="S5" s="10">
        <v>24237.190736</v>
      </c>
      <c r="T5" s="10">
        <v>4484</v>
      </c>
      <c r="U5" s="10">
        <v>4484</v>
      </c>
      <c r="V5" s="10">
        <v>0.43211100000000002</v>
      </c>
      <c r="W5" s="10">
        <v>8148</v>
      </c>
      <c r="X5" s="10">
        <v>1</v>
      </c>
      <c r="Y5" s="12" t="s">
        <v>42</v>
      </c>
      <c r="Z5" s="10">
        <v>8148</v>
      </c>
      <c r="AA5" s="10">
        <v>2.974618</v>
      </c>
      <c r="AB5" s="10">
        <v>1.8023260000000001</v>
      </c>
      <c r="AC5" s="10">
        <v>1.650433</v>
      </c>
      <c r="AD5" s="10">
        <v>13447.728084</v>
      </c>
      <c r="AE5" s="10">
        <v>1.103329</v>
      </c>
      <c r="AF5" s="10">
        <v>0</v>
      </c>
      <c r="AG5" s="10"/>
      <c r="AH5" s="10"/>
      <c r="AI5" s="10">
        <v>0</v>
      </c>
      <c r="AJ5" s="10">
        <v>0</v>
      </c>
      <c r="AK5" s="12" t="s">
        <v>42</v>
      </c>
      <c r="AL5" s="10">
        <v>24237.190736</v>
      </c>
      <c r="AM5" s="10">
        <v>1.367769</v>
      </c>
      <c r="AN5" s="10">
        <v>24237.190736</v>
      </c>
      <c r="AO5" s="10">
        <v>43394.875760000003</v>
      </c>
      <c r="AP5" s="10">
        <v>24077.157493999999</v>
      </c>
      <c r="AQ5" s="10">
        <v>2.974618</v>
      </c>
      <c r="AR5" s="6">
        <f>ROUND(AG5,1)</f>
        <v>0</v>
      </c>
      <c r="AS5" s="6">
        <f>ROUND(AH5,1)</f>
        <v>0</v>
      </c>
      <c r="AT5" s="7">
        <f>AR5+AS5</f>
        <v>0</v>
      </c>
      <c r="AU5" s="10">
        <v>1.650433</v>
      </c>
    </row>
    <row r="6" spans="1:47" x14ac:dyDescent="0.3">
      <c r="A6" s="12" t="s">
        <v>43</v>
      </c>
      <c r="B6" s="10">
        <v>32751</v>
      </c>
      <c r="C6" s="10">
        <v>39817.599999999999</v>
      </c>
      <c r="D6" s="10">
        <v>1667</v>
      </c>
      <c r="E6" s="10">
        <v>238</v>
      </c>
      <c r="F6" s="10">
        <v>1406</v>
      </c>
      <c r="G6" s="10">
        <v>299.8</v>
      </c>
      <c r="H6" s="10">
        <v>168</v>
      </c>
      <c r="I6" s="10">
        <v>0</v>
      </c>
      <c r="J6" s="10">
        <v>166</v>
      </c>
      <c r="K6" s="10">
        <v>0</v>
      </c>
      <c r="L6" s="9">
        <v>4621.616336</v>
      </c>
      <c r="M6" s="12" t="s">
        <v>43</v>
      </c>
      <c r="N6" s="9">
        <v>1500.7724490000001</v>
      </c>
      <c r="O6" s="9">
        <v>186.59913800000001</v>
      </c>
      <c r="P6" s="10">
        <v>4830.4870899999996</v>
      </c>
      <c r="Q6" s="10">
        <v>164.64700199999999</v>
      </c>
      <c r="R6" s="10">
        <v>1489.7525290000001</v>
      </c>
      <c r="S6" s="10">
        <v>6484.8866209999996</v>
      </c>
      <c r="T6" s="10">
        <v>4484</v>
      </c>
      <c r="U6" s="10">
        <v>4484</v>
      </c>
      <c r="V6" s="10">
        <v>1.3962829999999999</v>
      </c>
      <c r="W6" s="10">
        <v>3464</v>
      </c>
      <c r="X6" s="10">
        <v>1.3962829999999999</v>
      </c>
      <c r="Y6" s="12" t="s">
        <v>43</v>
      </c>
      <c r="Z6" s="10">
        <v>4836.7243120000003</v>
      </c>
      <c r="AA6" s="10">
        <v>1.34076</v>
      </c>
      <c r="AB6" s="10">
        <v>1.8023260000000001</v>
      </c>
      <c r="AC6" s="10">
        <v>0.74390500000000004</v>
      </c>
      <c r="AD6" s="10">
        <v>3598.0633990000001</v>
      </c>
      <c r="AE6" s="10">
        <v>1.103329</v>
      </c>
      <c r="AF6" s="10">
        <v>3133.2262380000002</v>
      </c>
      <c r="AG6" s="10">
        <v>976.213211</v>
      </c>
      <c r="AH6" s="10">
        <v>1983.7498439999999</v>
      </c>
      <c r="AI6" s="10">
        <v>2959.9630550000002</v>
      </c>
      <c r="AJ6" s="10">
        <v>6484.8866209999996</v>
      </c>
      <c r="AK6" s="12" t="s">
        <v>43</v>
      </c>
      <c r="AL6" s="10">
        <v>9444.8496759999998</v>
      </c>
      <c r="AM6" s="10">
        <v>0.89789399999999997</v>
      </c>
      <c r="AN6" s="10">
        <v>6484.8866209999996</v>
      </c>
      <c r="AO6" s="10">
        <v>43394.875760000003</v>
      </c>
      <c r="AP6" s="10">
        <v>24077.157493999999</v>
      </c>
      <c r="AQ6" s="10">
        <v>1.34076</v>
      </c>
      <c r="AR6" s="6">
        <f t="shared" ref="AR6:AR18" si="0">ROUND(AG6,1)</f>
        <v>976.2</v>
      </c>
      <c r="AS6" s="6">
        <f>ROUND(AH6,1)</f>
        <v>1983.7</v>
      </c>
      <c r="AT6" s="7">
        <f t="shared" ref="AT6:AT18" si="1">AR6+AS6</f>
        <v>2959.9</v>
      </c>
      <c r="AU6" s="10">
        <v>0.74390500000000004</v>
      </c>
    </row>
    <row r="7" spans="1:47" x14ac:dyDescent="0.3">
      <c r="A7" s="12" t="s">
        <v>44</v>
      </c>
      <c r="B7" s="10">
        <v>1442.6</v>
      </c>
      <c r="C7" s="10">
        <v>1496.8</v>
      </c>
      <c r="D7" s="10">
        <v>273</v>
      </c>
      <c r="E7" s="10"/>
      <c r="F7" s="10">
        <v>222</v>
      </c>
      <c r="G7" s="10">
        <v>41.4</v>
      </c>
      <c r="H7" s="10">
        <v>14</v>
      </c>
      <c r="I7" s="10">
        <v>0</v>
      </c>
      <c r="J7" s="10">
        <v>15</v>
      </c>
      <c r="K7" s="10">
        <v>0</v>
      </c>
      <c r="L7" s="9">
        <v>172.783095</v>
      </c>
      <c r="M7" s="12" t="s">
        <v>44</v>
      </c>
      <c r="N7" s="9">
        <v>247.352554</v>
      </c>
      <c r="O7" s="9">
        <v>12.894209999999999</v>
      </c>
      <c r="P7" s="10">
        <v>196.173631</v>
      </c>
      <c r="Q7" s="10">
        <v>14.324827000000001</v>
      </c>
      <c r="R7" s="10">
        <v>221.18866199999999</v>
      </c>
      <c r="S7" s="10">
        <v>431.68711999999999</v>
      </c>
      <c r="T7" s="10">
        <v>4484</v>
      </c>
      <c r="U7" s="10">
        <v>4484</v>
      </c>
      <c r="V7" s="10">
        <v>2.0239889999999998</v>
      </c>
      <c r="W7" s="10">
        <v>407</v>
      </c>
      <c r="X7" s="10">
        <v>2.0239889999999998</v>
      </c>
      <c r="Y7" s="12" t="s">
        <v>44</v>
      </c>
      <c r="Z7" s="10">
        <v>823.76352299999996</v>
      </c>
      <c r="AA7" s="10">
        <v>0.52404300000000004</v>
      </c>
      <c r="AB7" s="10">
        <v>1.8023260000000001</v>
      </c>
      <c r="AC7" s="10">
        <v>0.29075899999999999</v>
      </c>
      <c r="AD7" s="10">
        <v>239.51665800000001</v>
      </c>
      <c r="AE7" s="10">
        <v>1.103329</v>
      </c>
      <c r="AF7" s="10">
        <v>1206.4148909999999</v>
      </c>
      <c r="AG7" s="10">
        <v>375.88034299999998</v>
      </c>
      <c r="AH7" s="10">
        <v>132.05462199999999</v>
      </c>
      <c r="AI7" s="10">
        <v>507.93496499999998</v>
      </c>
      <c r="AJ7" s="10">
        <v>431.68711999999999</v>
      </c>
      <c r="AK7" s="12" t="s">
        <v>44</v>
      </c>
      <c r="AL7" s="10">
        <v>939.62208499999997</v>
      </c>
      <c r="AM7" s="10">
        <v>0.52448399999999995</v>
      </c>
      <c r="AN7" s="10">
        <v>431.68711999999999</v>
      </c>
      <c r="AO7" s="10">
        <v>43394.875760000003</v>
      </c>
      <c r="AP7" s="10">
        <v>24077.157493999999</v>
      </c>
      <c r="AQ7" s="10">
        <v>0.52404300000000004</v>
      </c>
      <c r="AR7" s="6">
        <f t="shared" si="0"/>
        <v>375.9</v>
      </c>
      <c r="AS7" s="6">
        <f>ROUND(AH7,1)</f>
        <v>132.1</v>
      </c>
      <c r="AT7" s="7">
        <f t="shared" si="1"/>
        <v>508</v>
      </c>
      <c r="AU7" s="10">
        <v>0.29075899999999999</v>
      </c>
    </row>
    <row r="8" spans="1:47" x14ac:dyDescent="0.3">
      <c r="A8" s="12" t="s">
        <v>45</v>
      </c>
      <c r="B8" s="10">
        <v>4053.5</v>
      </c>
      <c r="C8" s="10">
        <v>4392.5</v>
      </c>
      <c r="D8" s="10">
        <v>160</v>
      </c>
      <c r="E8" s="10"/>
      <c r="F8" s="10">
        <v>167</v>
      </c>
      <c r="G8" s="10">
        <v>53.6</v>
      </c>
      <c r="H8" s="10">
        <v>52</v>
      </c>
      <c r="I8" s="10">
        <v>0</v>
      </c>
      <c r="J8" s="10">
        <v>44</v>
      </c>
      <c r="K8" s="10">
        <v>0</v>
      </c>
      <c r="L8" s="9">
        <v>678.98011099999997</v>
      </c>
      <c r="M8" s="12" t="s">
        <v>45</v>
      </c>
      <c r="N8" s="9">
        <v>184.22611000000001</v>
      </c>
      <c r="O8" s="9">
        <v>53.778291000000003</v>
      </c>
      <c r="P8" s="10">
        <v>563.27441699999997</v>
      </c>
      <c r="Q8" s="10">
        <v>47.139398</v>
      </c>
      <c r="R8" s="10">
        <v>156.53689299999999</v>
      </c>
      <c r="S8" s="10">
        <v>766.95070799999996</v>
      </c>
      <c r="T8" s="10">
        <v>4484</v>
      </c>
      <c r="U8" s="10">
        <v>4484</v>
      </c>
      <c r="V8" s="10">
        <v>1.5673239999999999</v>
      </c>
      <c r="W8" s="10">
        <v>664</v>
      </c>
      <c r="X8" s="10">
        <v>1.5673239999999999</v>
      </c>
      <c r="Y8" s="12" t="s">
        <v>45</v>
      </c>
      <c r="Z8" s="10">
        <v>1040.7031360000001</v>
      </c>
      <c r="AA8" s="10">
        <v>0.736954</v>
      </c>
      <c r="AB8" s="10">
        <v>1.8023260000000001</v>
      </c>
      <c r="AC8" s="10">
        <v>0.40888999999999998</v>
      </c>
      <c r="AD8" s="10">
        <v>425.53310499999998</v>
      </c>
      <c r="AE8" s="10">
        <v>1.103329</v>
      </c>
      <c r="AF8" s="10">
        <v>1302.5497330000001</v>
      </c>
      <c r="AG8" s="10">
        <v>405.83288900000002</v>
      </c>
      <c r="AH8" s="10">
        <v>234.612944</v>
      </c>
      <c r="AI8" s="10">
        <v>640.44583299999999</v>
      </c>
      <c r="AJ8" s="10">
        <v>766.95070799999996</v>
      </c>
      <c r="AK8" s="12" t="s">
        <v>45</v>
      </c>
      <c r="AL8" s="10">
        <v>1407.3965410000001</v>
      </c>
      <c r="AM8" s="10">
        <v>0.62182899999999997</v>
      </c>
      <c r="AN8" s="10">
        <v>766.95070799999996</v>
      </c>
      <c r="AO8" s="10">
        <v>43394.875760000003</v>
      </c>
      <c r="AP8" s="10">
        <v>24077.157493999999</v>
      </c>
      <c r="AQ8" s="10">
        <v>0.736954</v>
      </c>
      <c r="AR8" s="6">
        <f t="shared" si="0"/>
        <v>405.8</v>
      </c>
      <c r="AS8" s="6">
        <f>ROUND(AH8,1)</f>
        <v>234.6</v>
      </c>
      <c r="AT8" s="7">
        <f t="shared" si="1"/>
        <v>640.4</v>
      </c>
      <c r="AU8" s="10">
        <v>0.40888999999999998</v>
      </c>
    </row>
    <row r="9" spans="1:47" x14ac:dyDescent="0.3">
      <c r="A9" s="12" t="s">
        <v>46</v>
      </c>
      <c r="B9" s="10">
        <v>4422.2</v>
      </c>
      <c r="C9" s="10">
        <v>4854.3</v>
      </c>
      <c r="D9" s="10">
        <v>427</v>
      </c>
      <c r="E9" s="10">
        <v>121</v>
      </c>
      <c r="F9" s="10">
        <v>312</v>
      </c>
      <c r="G9" s="10">
        <v>121.7</v>
      </c>
      <c r="H9" s="10">
        <v>41</v>
      </c>
      <c r="I9" s="10">
        <v>0</v>
      </c>
      <c r="J9" s="10">
        <v>35</v>
      </c>
      <c r="K9" s="10">
        <v>0</v>
      </c>
      <c r="L9" s="9">
        <v>551.38134300000002</v>
      </c>
      <c r="M9" s="12" t="s">
        <v>46</v>
      </c>
      <c r="N9" s="9">
        <v>335.42494099999999</v>
      </c>
      <c r="O9" s="9">
        <v>37.843983000000001</v>
      </c>
      <c r="P9" s="10">
        <v>618.52907700000003</v>
      </c>
      <c r="Q9" s="10">
        <v>37.326962999999999</v>
      </c>
      <c r="R9" s="10">
        <v>405.39475099999999</v>
      </c>
      <c r="S9" s="10">
        <v>1061.2507909999999</v>
      </c>
      <c r="T9" s="10">
        <v>4484</v>
      </c>
      <c r="U9" s="10">
        <v>4484</v>
      </c>
      <c r="V9" s="10">
        <v>1.5640229999999999</v>
      </c>
      <c r="W9" s="10">
        <v>832</v>
      </c>
      <c r="X9" s="10">
        <v>1.5640229999999999</v>
      </c>
      <c r="Y9" s="12" t="s">
        <v>46</v>
      </c>
      <c r="Z9" s="10">
        <v>1301.2671359999999</v>
      </c>
      <c r="AA9" s="10">
        <v>0.81555200000000005</v>
      </c>
      <c r="AB9" s="10">
        <v>1.8023260000000001</v>
      </c>
      <c r="AC9" s="10">
        <v>0.45249899999999998</v>
      </c>
      <c r="AD9" s="10">
        <v>588.82207800000003</v>
      </c>
      <c r="AE9" s="10">
        <v>1.103329</v>
      </c>
      <c r="AF9" s="10">
        <v>1526.39654</v>
      </c>
      <c r="AG9" s="10">
        <v>475.57640400000003</v>
      </c>
      <c r="AH9" s="10">
        <v>324.64038499999998</v>
      </c>
      <c r="AI9" s="10">
        <v>800.21678899999995</v>
      </c>
      <c r="AJ9" s="10">
        <v>1061.2507909999999</v>
      </c>
      <c r="AK9" s="12" t="s">
        <v>46</v>
      </c>
      <c r="AL9" s="10">
        <v>1861.46758</v>
      </c>
      <c r="AM9" s="10">
        <v>0.65776400000000002</v>
      </c>
      <c r="AN9" s="10">
        <v>1061.2507909999999</v>
      </c>
      <c r="AO9" s="10">
        <v>43394.875760000003</v>
      </c>
      <c r="AP9" s="10">
        <v>24077.157493999999</v>
      </c>
      <c r="AQ9" s="10">
        <v>0.81555200000000005</v>
      </c>
      <c r="AR9" s="6">
        <f t="shared" si="0"/>
        <v>475.6</v>
      </c>
      <c r="AS9" s="6">
        <f>ROUND(AH9,1)</f>
        <v>324.60000000000002</v>
      </c>
      <c r="AT9" s="7">
        <f t="shared" si="1"/>
        <v>800.2</v>
      </c>
      <c r="AU9" s="10">
        <v>0.45249899999999998</v>
      </c>
    </row>
    <row r="10" spans="1:47" x14ac:dyDescent="0.3">
      <c r="A10" s="12" t="s">
        <v>47</v>
      </c>
      <c r="B10" s="10">
        <v>30966.1</v>
      </c>
      <c r="C10" s="10">
        <v>30029.1</v>
      </c>
      <c r="D10" s="10">
        <v>348</v>
      </c>
      <c r="E10" s="10">
        <v>112</v>
      </c>
      <c r="F10" s="10">
        <v>319</v>
      </c>
      <c r="G10" s="10">
        <v>112</v>
      </c>
      <c r="H10" s="10">
        <v>59</v>
      </c>
      <c r="I10" s="10">
        <v>0</v>
      </c>
      <c r="J10" s="10">
        <v>56</v>
      </c>
      <c r="K10" s="10">
        <v>0</v>
      </c>
      <c r="L10" s="9">
        <v>3667.9950650000001</v>
      </c>
      <c r="M10" s="12" t="s">
        <v>47</v>
      </c>
      <c r="N10" s="9">
        <v>244.88820000000001</v>
      </c>
      <c r="O10" s="9">
        <v>54.512107999999998</v>
      </c>
      <c r="P10" s="10">
        <v>4075.3482140000001</v>
      </c>
      <c r="Q10" s="10">
        <v>56.632468000000003</v>
      </c>
      <c r="R10" s="10">
        <v>367.48940099999999</v>
      </c>
      <c r="S10" s="10">
        <v>4499.4700830000002</v>
      </c>
      <c r="T10" s="10">
        <v>4484</v>
      </c>
      <c r="U10" s="10">
        <v>4484</v>
      </c>
      <c r="V10" s="10">
        <v>1.271053</v>
      </c>
      <c r="W10" s="10">
        <v>1039</v>
      </c>
      <c r="X10" s="10">
        <v>1.271053</v>
      </c>
      <c r="Y10" s="12" t="s">
        <v>47</v>
      </c>
      <c r="Z10" s="10">
        <v>1320.624067</v>
      </c>
      <c r="AA10" s="10">
        <v>3.407079</v>
      </c>
      <c r="AB10" s="10">
        <v>1.8023260000000001</v>
      </c>
      <c r="AC10" s="10">
        <v>1.890379</v>
      </c>
      <c r="AD10" s="10">
        <v>2496.4800030000001</v>
      </c>
      <c r="AE10" s="10">
        <v>1.103329</v>
      </c>
      <c r="AF10" s="10">
        <v>0</v>
      </c>
      <c r="AG10" s="10"/>
      <c r="AH10" s="10"/>
      <c r="AI10" s="10">
        <v>0</v>
      </c>
      <c r="AJ10" s="10">
        <v>0</v>
      </c>
      <c r="AK10" s="12" t="s">
        <v>47</v>
      </c>
      <c r="AL10" s="10">
        <v>4499.4700830000002</v>
      </c>
      <c r="AM10" s="10">
        <v>1.5666199999999999</v>
      </c>
      <c r="AN10" s="10">
        <v>4499.4700830000002</v>
      </c>
      <c r="AO10" s="10">
        <v>43394.875760000003</v>
      </c>
      <c r="AP10" s="10">
        <v>24077.157493999999</v>
      </c>
      <c r="AQ10" s="10">
        <v>3.407079</v>
      </c>
      <c r="AR10" s="6">
        <f t="shared" si="0"/>
        <v>0</v>
      </c>
      <c r="AS10" s="6">
        <f>ROUND(AH10,1)</f>
        <v>0</v>
      </c>
      <c r="AT10" s="7">
        <f t="shared" si="1"/>
        <v>0</v>
      </c>
      <c r="AU10" s="10">
        <v>1.890379</v>
      </c>
    </row>
    <row r="11" spans="1:47" x14ac:dyDescent="0.3">
      <c r="A11" s="12" t="s">
        <v>48</v>
      </c>
      <c r="B11" s="10">
        <v>1511.4</v>
      </c>
      <c r="C11" s="10">
        <v>1639.4</v>
      </c>
      <c r="D11" s="10">
        <v>349</v>
      </c>
      <c r="E11" s="10"/>
      <c r="F11" s="10">
        <v>309</v>
      </c>
      <c r="G11" s="10">
        <v>77</v>
      </c>
      <c r="H11" s="10">
        <v>26</v>
      </c>
      <c r="I11" s="10">
        <v>0</v>
      </c>
      <c r="J11" s="10">
        <v>25</v>
      </c>
      <c r="K11" s="10">
        <v>0</v>
      </c>
      <c r="L11" s="9">
        <v>83.850618999999995</v>
      </c>
      <c r="M11" s="12" t="s">
        <v>48</v>
      </c>
      <c r="N11" s="9">
        <v>358.90692000000001</v>
      </c>
      <c r="O11" s="9">
        <v>29.143011000000001</v>
      </c>
      <c r="P11" s="10">
        <v>210.127433</v>
      </c>
      <c r="Q11" s="10">
        <v>25.123470000000001</v>
      </c>
      <c r="R11" s="10">
        <v>302.78050500000001</v>
      </c>
      <c r="S11" s="10">
        <v>538.03140800000006</v>
      </c>
      <c r="T11" s="10">
        <v>4484</v>
      </c>
      <c r="U11" s="10">
        <v>4484</v>
      </c>
      <c r="V11" s="10">
        <v>1.4021809999999999</v>
      </c>
      <c r="W11" s="10">
        <v>725</v>
      </c>
      <c r="X11" s="10">
        <v>1.4021809999999999</v>
      </c>
      <c r="Y11" s="12" t="s">
        <v>48</v>
      </c>
      <c r="Z11" s="10">
        <v>1016.581225</v>
      </c>
      <c r="AA11" s="10">
        <v>0.52925599999999995</v>
      </c>
      <c r="AB11" s="10">
        <v>1.8023260000000001</v>
      </c>
      <c r="AC11" s="10">
        <v>0.293651</v>
      </c>
      <c r="AD11" s="10">
        <v>298.52009299999997</v>
      </c>
      <c r="AE11" s="10">
        <v>1.103329</v>
      </c>
      <c r="AF11" s="10">
        <v>1483.5007539999999</v>
      </c>
      <c r="AG11" s="10">
        <v>462.21144700000002</v>
      </c>
      <c r="AH11" s="10">
        <v>164.58571800000001</v>
      </c>
      <c r="AI11" s="10">
        <v>626.79716499999995</v>
      </c>
      <c r="AJ11" s="10">
        <v>538.03140800000006</v>
      </c>
      <c r="AK11" s="12" t="s">
        <v>48</v>
      </c>
      <c r="AL11" s="10">
        <v>1164.828573</v>
      </c>
      <c r="AM11" s="10">
        <v>0.52686699999999997</v>
      </c>
      <c r="AN11" s="10">
        <v>538.03140800000006</v>
      </c>
      <c r="AO11" s="10">
        <v>43394.875760000003</v>
      </c>
      <c r="AP11" s="10">
        <v>24077.157493999999</v>
      </c>
      <c r="AQ11" s="10">
        <v>0.52925599999999995</v>
      </c>
      <c r="AR11" s="6">
        <f t="shared" si="0"/>
        <v>462.2</v>
      </c>
      <c r="AS11" s="6">
        <f>ROUND(AH11,1)</f>
        <v>164.6</v>
      </c>
      <c r="AT11" s="7">
        <f t="shared" si="1"/>
        <v>626.79999999999995</v>
      </c>
      <c r="AU11" s="10">
        <v>0.293651</v>
      </c>
    </row>
    <row r="12" spans="1:47" x14ac:dyDescent="0.3">
      <c r="A12" s="12" t="s">
        <v>49</v>
      </c>
      <c r="B12" s="10">
        <v>5546</v>
      </c>
      <c r="C12" s="10">
        <v>5875.9</v>
      </c>
      <c r="D12" s="10">
        <v>163</v>
      </c>
      <c r="E12" s="10"/>
      <c r="F12" s="10">
        <v>164</v>
      </c>
      <c r="G12" s="10">
        <v>78.5</v>
      </c>
      <c r="H12" s="10">
        <v>29</v>
      </c>
      <c r="I12" s="10">
        <v>0</v>
      </c>
      <c r="J12" s="10">
        <v>25</v>
      </c>
      <c r="K12" s="10">
        <v>0</v>
      </c>
      <c r="L12" s="9">
        <v>720.40828299999998</v>
      </c>
      <c r="M12" s="12" t="s">
        <v>49</v>
      </c>
      <c r="N12" s="9">
        <v>183.54065700000001</v>
      </c>
      <c r="O12" s="9">
        <v>31.449293000000001</v>
      </c>
      <c r="P12" s="10">
        <v>762.02579200000002</v>
      </c>
      <c r="Q12" s="10">
        <v>26.528320999999998</v>
      </c>
      <c r="R12" s="10">
        <v>166.68796</v>
      </c>
      <c r="S12" s="10">
        <v>955.242073</v>
      </c>
      <c r="T12" s="10">
        <v>4484</v>
      </c>
      <c r="U12" s="10">
        <v>4484</v>
      </c>
      <c r="V12" s="10">
        <v>1.378493</v>
      </c>
      <c r="W12" s="10">
        <v>525</v>
      </c>
      <c r="X12" s="10">
        <v>1.378493</v>
      </c>
      <c r="Y12" s="12" t="s">
        <v>49</v>
      </c>
      <c r="Z12" s="10">
        <v>723.70882500000005</v>
      </c>
      <c r="AA12" s="10">
        <v>1.3199259999999999</v>
      </c>
      <c r="AB12" s="10">
        <v>1.8023260000000001</v>
      </c>
      <c r="AC12" s="10">
        <v>0.73234600000000005</v>
      </c>
      <c r="AD12" s="10">
        <v>530.00526300000001</v>
      </c>
      <c r="AE12" s="10">
        <v>1.103329</v>
      </c>
      <c r="AF12" s="10">
        <v>483.89510100000001</v>
      </c>
      <c r="AG12" s="10">
        <v>150.766256</v>
      </c>
      <c r="AH12" s="10">
        <v>292.21194200000002</v>
      </c>
      <c r="AI12" s="10">
        <v>442.97819800000002</v>
      </c>
      <c r="AJ12" s="10">
        <v>955.242073</v>
      </c>
      <c r="AK12" s="12" t="s">
        <v>49</v>
      </c>
      <c r="AL12" s="10">
        <v>1398.2202709999999</v>
      </c>
      <c r="AM12" s="10">
        <v>0.88836899999999996</v>
      </c>
      <c r="AN12" s="10">
        <v>955.242073</v>
      </c>
      <c r="AO12" s="10">
        <v>43394.875760000003</v>
      </c>
      <c r="AP12" s="10">
        <v>24077.157493999999</v>
      </c>
      <c r="AQ12" s="10">
        <v>1.3199259999999999</v>
      </c>
      <c r="AR12" s="6">
        <f t="shared" si="0"/>
        <v>150.80000000000001</v>
      </c>
      <c r="AS12" s="6">
        <f>ROUND(AH12,1)</f>
        <v>292.2</v>
      </c>
      <c r="AT12" s="7">
        <f t="shared" si="1"/>
        <v>443</v>
      </c>
      <c r="AU12" s="10">
        <v>0.73234600000000005</v>
      </c>
    </row>
    <row r="13" spans="1:47" x14ac:dyDescent="0.3">
      <c r="A13" s="12" t="s">
        <v>50</v>
      </c>
      <c r="B13" s="10">
        <v>2622.7</v>
      </c>
      <c r="C13" s="10">
        <v>3663.4</v>
      </c>
      <c r="D13" s="10">
        <v>33</v>
      </c>
      <c r="E13" s="10"/>
      <c r="F13" s="10">
        <v>37</v>
      </c>
      <c r="G13" s="10">
        <v>32.299999999999997</v>
      </c>
      <c r="H13" s="10">
        <v>5</v>
      </c>
      <c r="I13" s="10">
        <v>0</v>
      </c>
      <c r="J13" s="10">
        <v>3</v>
      </c>
      <c r="K13" s="10">
        <v>0</v>
      </c>
      <c r="L13" s="9">
        <v>370.97546599999998</v>
      </c>
      <c r="M13" s="12" t="s">
        <v>50</v>
      </c>
      <c r="N13" s="9">
        <v>42.459947</v>
      </c>
      <c r="O13" s="9">
        <v>4.2980700000000001</v>
      </c>
      <c r="P13" s="10">
        <v>417.48095999999998</v>
      </c>
      <c r="Q13" s="10">
        <v>3.8951899999999999</v>
      </c>
      <c r="R13" s="10">
        <v>41.95429</v>
      </c>
      <c r="S13" s="10">
        <v>463.33044000000001</v>
      </c>
      <c r="T13" s="10">
        <v>4484</v>
      </c>
      <c r="U13" s="10">
        <v>4484</v>
      </c>
      <c r="V13" s="10">
        <v>1.6031519999999999</v>
      </c>
      <c r="W13" s="10">
        <v>373</v>
      </c>
      <c r="X13" s="10">
        <v>1.6031519999999999</v>
      </c>
      <c r="Y13" s="12" t="s">
        <v>50</v>
      </c>
      <c r="Z13" s="10">
        <v>597.97569599999997</v>
      </c>
      <c r="AA13" s="10">
        <v>0.77483199999999997</v>
      </c>
      <c r="AB13" s="10">
        <v>1.8023260000000001</v>
      </c>
      <c r="AC13" s="10">
        <v>0.42990600000000001</v>
      </c>
      <c r="AD13" s="10">
        <v>257.07333999999997</v>
      </c>
      <c r="AE13" s="10">
        <v>1.103329</v>
      </c>
      <c r="AF13" s="10">
        <v>725.77971500000001</v>
      </c>
      <c r="AG13" s="10">
        <v>226.129775</v>
      </c>
      <c r="AH13" s="10">
        <v>141.73442600000001</v>
      </c>
      <c r="AI13" s="10">
        <v>367.86420099999998</v>
      </c>
      <c r="AJ13" s="10">
        <v>463.33044000000001</v>
      </c>
      <c r="AK13" s="12" t="s">
        <v>50</v>
      </c>
      <c r="AL13" s="10">
        <v>831.19464100000005</v>
      </c>
      <c r="AM13" s="10">
        <v>0.63914700000000002</v>
      </c>
      <c r="AN13" s="10">
        <v>463.33044000000001</v>
      </c>
      <c r="AO13" s="10">
        <v>43394.875760000003</v>
      </c>
      <c r="AP13" s="10">
        <v>24077.157493999999</v>
      </c>
      <c r="AQ13" s="10">
        <v>0.77483199999999997</v>
      </c>
      <c r="AR13" s="6">
        <f t="shared" si="0"/>
        <v>226.1</v>
      </c>
      <c r="AS13" s="6">
        <f>ROUND(AH13,1)+0.1</f>
        <v>141.79999999999998</v>
      </c>
      <c r="AT13" s="7">
        <f t="shared" si="1"/>
        <v>367.9</v>
      </c>
      <c r="AU13" s="10">
        <v>0.42990600000000001</v>
      </c>
    </row>
    <row r="14" spans="1:47" x14ac:dyDescent="0.3">
      <c r="A14" s="12" t="s">
        <v>51</v>
      </c>
      <c r="B14" s="10">
        <v>715.6</v>
      </c>
      <c r="C14" s="10">
        <v>763</v>
      </c>
      <c r="D14" s="10">
        <v>23</v>
      </c>
      <c r="E14" s="10">
        <v>27</v>
      </c>
      <c r="F14" s="10">
        <v>137</v>
      </c>
      <c r="G14" s="10">
        <v>22.9</v>
      </c>
      <c r="H14" s="10">
        <v>24</v>
      </c>
      <c r="I14" s="10">
        <v>0</v>
      </c>
      <c r="J14" s="10">
        <v>22</v>
      </c>
      <c r="K14" s="10">
        <v>0</v>
      </c>
      <c r="L14" s="9">
        <v>43.085298000000002</v>
      </c>
      <c r="M14" s="12" t="s">
        <v>51</v>
      </c>
      <c r="N14" s="9">
        <v>139.54629399999999</v>
      </c>
      <c r="O14" s="9">
        <v>19.917885999999999</v>
      </c>
      <c r="P14" s="10">
        <v>98.636176000000006</v>
      </c>
      <c r="Q14" s="10">
        <v>22.633130999999999</v>
      </c>
      <c r="R14" s="10">
        <v>85.868613999999994</v>
      </c>
      <c r="S14" s="10">
        <v>207.13792100000001</v>
      </c>
      <c r="T14" s="10">
        <v>4484</v>
      </c>
      <c r="U14" s="10">
        <v>4484</v>
      </c>
      <c r="V14" s="10">
        <v>4.1155080000000002</v>
      </c>
      <c r="W14" s="10">
        <v>147</v>
      </c>
      <c r="X14" s="10">
        <v>4.1155080000000002</v>
      </c>
      <c r="Y14" s="12" t="s">
        <v>51</v>
      </c>
      <c r="Z14" s="10">
        <v>604.97967600000004</v>
      </c>
      <c r="AA14" s="10">
        <v>0.34238800000000003</v>
      </c>
      <c r="AB14" s="10">
        <v>1.8023260000000001</v>
      </c>
      <c r="AC14" s="10">
        <v>0.18997</v>
      </c>
      <c r="AD14" s="10">
        <v>114.927989</v>
      </c>
      <c r="AE14" s="10">
        <v>1.103329</v>
      </c>
      <c r="AF14" s="10">
        <v>995.89980000000003</v>
      </c>
      <c r="AG14" s="10">
        <v>310.29056500000002</v>
      </c>
      <c r="AH14" s="10">
        <v>63.364224999999998</v>
      </c>
      <c r="AI14" s="10">
        <v>373.65478999999999</v>
      </c>
      <c r="AJ14" s="10">
        <v>207.13792100000001</v>
      </c>
      <c r="AK14" s="12" t="s">
        <v>51</v>
      </c>
      <c r="AL14" s="10">
        <v>580.79271100000005</v>
      </c>
      <c r="AM14" s="10">
        <v>0.44142999999999999</v>
      </c>
      <c r="AN14" s="10">
        <v>207.13792100000001</v>
      </c>
      <c r="AO14" s="10">
        <v>43394.875760000003</v>
      </c>
      <c r="AP14" s="10">
        <v>24077.157493999999</v>
      </c>
      <c r="AQ14" s="10">
        <v>0.34238800000000003</v>
      </c>
      <c r="AR14" s="6">
        <f t="shared" si="0"/>
        <v>310.3</v>
      </c>
      <c r="AS14" s="6">
        <f>ROUND(AH14,1)</f>
        <v>63.4</v>
      </c>
      <c r="AT14" s="7">
        <f t="shared" si="1"/>
        <v>373.7</v>
      </c>
      <c r="AU14" s="10">
        <v>0.18997</v>
      </c>
    </row>
    <row r="15" spans="1:47" x14ac:dyDescent="0.3">
      <c r="A15" s="12" t="s">
        <v>52</v>
      </c>
      <c r="B15" s="10">
        <v>10004.5</v>
      </c>
      <c r="C15" s="10">
        <v>10735.5</v>
      </c>
      <c r="D15" s="10">
        <v>460</v>
      </c>
      <c r="E15" s="10">
        <v>67</v>
      </c>
      <c r="F15" s="10">
        <v>428</v>
      </c>
      <c r="G15" s="10">
        <v>67</v>
      </c>
      <c r="H15" s="10">
        <v>50</v>
      </c>
      <c r="I15" s="10">
        <v>0</v>
      </c>
      <c r="J15" s="10">
        <v>45</v>
      </c>
      <c r="K15" s="10">
        <v>0</v>
      </c>
      <c r="L15" s="9">
        <v>1229.477654</v>
      </c>
      <c r="M15" s="12" t="s">
        <v>52</v>
      </c>
      <c r="N15" s="9">
        <v>444.91668399999998</v>
      </c>
      <c r="O15" s="9">
        <v>53.463797999999997</v>
      </c>
      <c r="P15" s="10">
        <v>1383.4016180000001</v>
      </c>
      <c r="Q15" s="10">
        <v>46.720753999999999</v>
      </c>
      <c r="R15" s="10">
        <v>421.51220999999998</v>
      </c>
      <c r="S15" s="10">
        <v>1851.6345819999999</v>
      </c>
      <c r="T15" s="10">
        <v>4484</v>
      </c>
      <c r="U15" s="10">
        <v>4484</v>
      </c>
      <c r="V15" s="10">
        <v>0.85791399999999995</v>
      </c>
      <c r="W15" s="10">
        <v>1157</v>
      </c>
      <c r="X15" s="10">
        <v>1</v>
      </c>
      <c r="Y15" s="12" t="s">
        <v>52</v>
      </c>
      <c r="Z15" s="10">
        <v>1157</v>
      </c>
      <c r="AA15" s="10">
        <v>1.600376</v>
      </c>
      <c r="AB15" s="10">
        <v>1.8023260000000001</v>
      </c>
      <c r="AC15" s="10">
        <v>0.88795000000000002</v>
      </c>
      <c r="AD15" s="10">
        <v>1027.35815</v>
      </c>
      <c r="AE15" s="10">
        <v>1.103329</v>
      </c>
      <c r="AF15" s="10">
        <v>449.12792899999999</v>
      </c>
      <c r="AG15" s="10">
        <v>139.93391600000001</v>
      </c>
      <c r="AH15" s="10">
        <v>566.42159300000003</v>
      </c>
      <c r="AI15" s="10">
        <v>706.35550899999998</v>
      </c>
      <c r="AJ15" s="10">
        <v>1851.6345819999999</v>
      </c>
      <c r="AK15" s="12" t="s">
        <v>52</v>
      </c>
      <c r="AL15" s="10">
        <v>2557.9900910000001</v>
      </c>
      <c r="AM15" s="10">
        <v>1.0165930000000001</v>
      </c>
      <c r="AN15" s="10">
        <v>1851.6345819999999</v>
      </c>
      <c r="AO15" s="10">
        <v>43394.875760000003</v>
      </c>
      <c r="AP15" s="10">
        <v>24077.157493999999</v>
      </c>
      <c r="AQ15" s="10">
        <v>1.600376</v>
      </c>
      <c r="AR15" s="6">
        <f t="shared" si="0"/>
        <v>139.9</v>
      </c>
      <c r="AS15" s="6">
        <f>ROUND(AH15,1)</f>
        <v>566.4</v>
      </c>
      <c r="AT15" s="7">
        <f t="shared" si="1"/>
        <v>706.3</v>
      </c>
      <c r="AU15" s="10">
        <v>0.88795000000000002</v>
      </c>
    </row>
    <row r="16" spans="1:47" x14ac:dyDescent="0.3">
      <c r="A16" s="12" t="s">
        <v>53</v>
      </c>
      <c r="B16" s="10">
        <v>396</v>
      </c>
      <c r="C16" s="10">
        <v>386.9</v>
      </c>
      <c r="D16" s="10">
        <v>271</v>
      </c>
      <c r="E16" s="10"/>
      <c r="F16" s="10">
        <v>237</v>
      </c>
      <c r="G16" s="10">
        <v>32.5</v>
      </c>
      <c r="H16" s="10">
        <v>10</v>
      </c>
      <c r="I16" s="10">
        <v>0</v>
      </c>
      <c r="J16" s="10">
        <v>0</v>
      </c>
      <c r="K16" s="10">
        <v>0</v>
      </c>
      <c r="L16" s="9">
        <v>47.725254</v>
      </c>
      <c r="M16" s="12" t="s">
        <v>53</v>
      </c>
      <c r="N16" s="9">
        <v>232.81045499999999</v>
      </c>
      <c r="O16" s="9">
        <v>9.8541120000000006</v>
      </c>
      <c r="P16" s="10">
        <v>52.302385999999998</v>
      </c>
      <c r="Q16" s="10">
        <v>4.6828380000000003</v>
      </c>
      <c r="R16" s="10">
        <v>222.830049</v>
      </c>
      <c r="S16" s="10">
        <v>279.81527299999999</v>
      </c>
      <c r="T16" s="10">
        <v>4484</v>
      </c>
      <c r="U16" s="10">
        <v>4484</v>
      </c>
      <c r="V16" s="10">
        <v>2.7543099999999998</v>
      </c>
      <c r="W16" s="10">
        <v>241</v>
      </c>
      <c r="X16" s="10">
        <v>2.7543099999999998</v>
      </c>
      <c r="Y16" s="12" t="s">
        <v>53</v>
      </c>
      <c r="Z16" s="10">
        <v>663.78871000000004</v>
      </c>
      <c r="AA16" s="10">
        <v>0.421543</v>
      </c>
      <c r="AB16" s="10">
        <v>1.8023260000000001</v>
      </c>
      <c r="AC16" s="10">
        <v>0.23388800000000001</v>
      </c>
      <c r="AD16" s="10">
        <v>155.25221400000001</v>
      </c>
      <c r="AE16" s="10">
        <v>1.103329</v>
      </c>
      <c r="AF16" s="10">
        <v>1040.1676090000001</v>
      </c>
      <c r="AG16" s="10">
        <v>324.08300100000002</v>
      </c>
      <c r="AH16" s="10">
        <v>85.596485000000001</v>
      </c>
      <c r="AI16" s="10">
        <v>409.679486</v>
      </c>
      <c r="AJ16" s="10">
        <v>279.81527299999999</v>
      </c>
      <c r="AK16" s="12" t="s">
        <v>53</v>
      </c>
      <c r="AL16" s="10">
        <v>689.49475900000004</v>
      </c>
      <c r="AM16" s="10">
        <v>0.47761999999999999</v>
      </c>
      <c r="AN16" s="10">
        <v>279.81527299999999</v>
      </c>
      <c r="AO16" s="10">
        <v>43394.875760000003</v>
      </c>
      <c r="AP16" s="10">
        <v>24077.157493999999</v>
      </c>
      <c r="AQ16" s="10">
        <v>0.421543</v>
      </c>
      <c r="AR16" s="6">
        <f t="shared" si="0"/>
        <v>324.10000000000002</v>
      </c>
      <c r="AS16" s="6">
        <f>ROUND(AH16,1)</f>
        <v>85.6</v>
      </c>
      <c r="AT16" s="7">
        <f t="shared" si="1"/>
        <v>409.70000000000005</v>
      </c>
      <c r="AU16" s="10">
        <v>0.23388800000000001</v>
      </c>
    </row>
    <row r="17" spans="1:47" x14ac:dyDescent="0.3">
      <c r="A17" s="12" t="s">
        <v>54</v>
      </c>
      <c r="B17" s="10">
        <v>1275.2</v>
      </c>
      <c r="C17" s="10">
        <v>1275.5999999999999</v>
      </c>
      <c r="D17" s="10">
        <v>8</v>
      </c>
      <c r="E17" s="10"/>
      <c r="F17" s="10">
        <v>10</v>
      </c>
      <c r="G17" s="10">
        <v>21.5</v>
      </c>
      <c r="H17" s="10">
        <v>2</v>
      </c>
      <c r="I17" s="10">
        <v>0</v>
      </c>
      <c r="J17" s="10">
        <v>2</v>
      </c>
      <c r="K17" s="10">
        <v>0</v>
      </c>
      <c r="L17" s="9">
        <v>144.94336200000001</v>
      </c>
      <c r="M17" s="12" t="s">
        <v>54</v>
      </c>
      <c r="N17" s="9">
        <v>11.039664999999999</v>
      </c>
      <c r="O17" s="9">
        <v>1.8869579999999999</v>
      </c>
      <c r="P17" s="10">
        <v>170.34205900000001</v>
      </c>
      <c r="Q17" s="10">
        <v>1.972415</v>
      </c>
      <c r="R17" s="10">
        <v>16.142178999999999</v>
      </c>
      <c r="S17" s="10">
        <v>188.45665299999999</v>
      </c>
      <c r="T17" s="10">
        <v>4484</v>
      </c>
      <c r="U17" s="10">
        <v>4484</v>
      </c>
      <c r="V17" s="10">
        <v>2.706321</v>
      </c>
      <c r="W17" s="10">
        <v>228</v>
      </c>
      <c r="X17" s="10">
        <v>2.706321</v>
      </c>
      <c r="Y17" s="12" t="s">
        <v>54</v>
      </c>
      <c r="Z17" s="10">
        <v>617.04118800000003</v>
      </c>
      <c r="AA17" s="10">
        <v>0.30542000000000002</v>
      </c>
      <c r="AB17" s="10">
        <v>1.8023260000000001</v>
      </c>
      <c r="AC17" s="10">
        <v>0.169458</v>
      </c>
      <c r="AD17" s="10">
        <v>104.562566</v>
      </c>
      <c r="AE17" s="10">
        <v>1.103329</v>
      </c>
      <c r="AF17" s="10">
        <v>1038.566695</v>
      </c>
      <c r="AG17" s="10">
        <v>323.58420699999999</v>
      </c>
      <c r="AH17" s="10">
        <v>57.649559000000004</v>
      </c>
      <c r="AI17" s="10">
        <v>381.233766</v>
      </c>
      <c r="AJ17" s="10">
        <v>188.45665299999999</v>
      </c>
      <c r="AK17" s="12" t="s">
        <v>54</v>
      </c>
      <c r="AL17" s="10">
        <v>569.69041900000002</v>
      </c>
      <c r="AM17" s="10">
        <v>0.42452800000000002</v>
      </c>
      <c r="AN17" s="10">
        <v>188.45665299999999</v>
      </c>
      <c r="AO17" s="10">
        <v>43394.875760000003</v>
      </c>
      <c r="AP17" s="10">
        <v>24077.157493999999</v>
      </c>
      <c r="AQ17" s="10">
        <v>0.30542000000000002</v>
      </c>
      <c r="AR17" s="6">
        <f t="shared" si="0"/>
        <v>323.60000000000002</v>
      </c>
      <c r="AS17" s="6">
        <f>ROUND(AH17,1)</f>
        <v>57.6</v>
      </c>
      <c r="AT17" s="7">
        <f t="shared" si="1"/>
        <v>381.20000000000005</v>
      </c>
      <c r="AU17" s="10">
        <v>0.169458</v>
      </c>
    </row>
    <row r="18" spans="1:47" x14ac:dyDescent="0.3">
      <c r="A18" s="12" t="s">
        <v>55</v>
      </c>
      <c r="B18" s="10">
        <v>6227.7</v>
      </c>
      <c r="C18" s="10">
        <v>6877.4</v>
      </c>
      <c r="D18" s="10">
        <v>382</v>
      </c>
      <c r="E18" s="10">
        <v>220</v>
      </c>
      <c r="F18" s="10">
        <v>451</v>
      </c>
      <c r="G18" s="10">
        <v>223</v>
      </c>
      <c r="H18" s="10">
        <v>33</v>
      </c>
      <c r="I18" s="10">
        <v>0</v>
      </c>
      <c r="J18" s="10">
        <v>29</v>
      </c>
      <c r="K18" s="10">
        <v>0</v>
      </c>
      <c r="L18" s="9">
        <v>871.98015299999997</v>
      </c>
      <c r="M18" s="12" t="s">
        <v>55</v>
      </c>
      <c r="N18" s="9">
        <v>551.46632199999999</v>
      </c>
      <c r="O18" s="9">
        <v>40.988911999999999</v>
      </c>
      <c r="P18" s="10">
        <v>873.721588</v>
      </c>
      <c r="Q18" s="10">
        <v>30.473151000000001</v>
      </c>
      <c r="R18" s="10">
        <v>525.59661200000005</v>
      </c>
      <c r="S18" s="10">
        <v>1429.7913510000001</v>
      </c>
      <c r="T18" s="10">
        <v>4484</v>
      </c>
      <c r="U18" s="10">
        <v>4484</v>
      </c>
      <c r="V18" s="10">
        <v>0.90970300000000004</v>
      </c>
      <c r="W18" s="10">
        <v>1225</v>
      </c>
      <c r="X18" s="10">
        <v>1</v>
      </c>
      <c r="Y18" s="12" t="s">
        <v>55</v>
      </c>
      <c r="Z18" s="10">
        <v>1225</v>
      </c>
      <c r="AA18" s="10">
        <v>1.1671769999999999</v>
      </c>
      <c r="AB18" s="10">
        <v>1.8023260000000001</v>
      </c>
      <c r="AC18" s="10">
        <v>0.647594</v>
      </c>
      <c r="AD18" s="10">
        <v>793.30264999999997</v>
      </c>
      <c r="AE18" s="10">
        <v>1.103329</v>
      </c>
      <c r="AF18" s="10">
        <v>1006.194224</v>
      </c>
      <c r="AG18" s="10">
        <v>313.49797899999999</v>
      </c>
      <c r="AH18" s="10">
        <v>437.37825099999998</v>
      </c>
      <c r="AI18" s="10">
        <v>750.87622999999996</v>
      </c>
      <c r="AJ18" s="10">
        <v>1429.7913510000001</v>
      </c>
      <c r="AK18" s="12" t="s">
        <v>55</v>
      </c>
      <c r="AL18" s="10">
        <v>2180.6675810000002</v>
      </c>
      <c r="AM18" s="10">
        <v>0.81852999999999998</v>
      </c>
      <c r="AN18" s="10">
        <v>1429.7913510000001</v>
      </c>
      <c r="AO18" s="10">
        <v>43394.875760000003</v>
      </c>
      <c r="AP18" s="10">
        <v>24077.157493999999</v>
      </c>
      <c r="AQ18" s="10">
        <v>1.1671769999999999</v>
      </c>
      <c r="AR18" s="6">
        <f t="shared" si="0"/>
        <v>313.5</v>
      </c>
      <c r="AS18" s="6">
        <f>ROUND(AH18,1)</f>
        <v>437.4</v>
      </c>
      <c r="AT18" s="7">
        <f t="shared" si="1"/>
        <v>750.9</v>
      </c>
      <c r="AU18" s="10">
        <v>0.647594</v>
      </c>
    </row>
  </sheetData>
  <pageMargins left="0.70866141732283472" right="0.70866141732283472" top="0.74803149606299213" bottom="0.74803149606299213" header="0.31496062992125984" footer="0.31496062992125984"/>
  <pageSetup paperSize="9" scale="55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Расчет РФФП 2026 год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2023-11-03T09:54:32Z</cp:lastPrinted>
  <dcterms:created xsi:type="dcterms:W3CDTF">2023-11-03T09:48:18Z</dcterms:created>
  <dcterms:modified xsi:type="dcterms:W3CDTF">2023-11-03T09:57:13Z</dcterms:modified>
</cp:coreProperties>
</file>