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985" yWindow="135" windowWidth="8535" windowHeight="8700"/>
  </bookViews>
  <sheets>
    <sheet name="Приложение 3" sheetId="2" r:id="rId1"/>
    <sheet name="Лист3" sheetId="3" r:id="rId2"/>
  </sheets>
  <definedNames>
    <definedName name="_xlnm._FilterDatabase" localSheetId="0" hidden="1">'Приложение 3'!$A$11:$O$355</definedName>
    <definedName name="_xlnm.Print_Titles" localSheetId="0">'Приложение 3'!$11:$13</definedName>
    <definedName name="_xlnm.Print_Area" localSheetId="0">'Приложение 3'!$A$1:$P$381</definedName>
  </definedNames>
  <calcPr calcId="145621"/>
</workbook>
</file>

<file path=xl/calcChain.xml><?xml version="1.0" encoding="utf-8"?>
<calcChain xmlns="http://schemas.openxmlformats.org/spreadsheetml/2006/main">
  <c r="O275" i="2" l="1"/>
  <c r="O273" i="2"/>
  <c r="O272" i="2"/>
  <c r="H270" i="2"/>
  <c r="H267" i="2" s="1"/>
  <c r="O268" i="2"/>
  <c r="N267" i="2"/>
  <c r="M267" i="2"/>
  <c r="L267" i="2"/>
  <c r="K267" i="2"/>
  <c r="G267" i="2"/>
  <c r="F267" i="2"/>
  <c r="E267" i="2"/>
  <c r="O265" i="2"/>
  <c r="O263" i="2"/>
  <c r="O262" i="2"/>
  <c r="H260" i="2"/>
  <c r="H257" i="2" s="1"/>
  <c r="O258" i="2"/>
  <c r="N257" i="2"/>
  <c r="M257" i="2"/>
  <c r="L257" i="2"/>
  <c r="K257" i="2"/>
  <c r="G257" i="2"/>
  <c r="F257" i="2"/>
  <c r="E257" i="2"/>
  <c r="O235" i="2"/>
  <c r="O233" i="2"/>
  <c r="O232" i="2"/>
  <c r="O230" i="2"/>
  <c r="O228" i="2"/>
  <c r="N227" i="2"/>
  <c r="M227" i="2"/>
  <c r="L227" i="2"/>
  <c r="K227" i="2"/>
  <c r="J227" i="2"/>
  <c r="I227" i="2"/>
  <c r="H227" i="2"/>
  <c r="G227" i="2"/>
  <c r="F227" i="2"/>
  <c r="E227" i="2"/>
  <c r="O225" i="2"/>
  <c r="O223" i="2"/>
  <c r="O222" i="2"/>
  <c r="O220" i="2"/>
  <c r="O218" i="2"/>
  <c r="N217" i="2"/>
  <c r="M217" i="2"/>
  <c r="L217" i="2"/>
  <c r="K217" i="2"/>
  <c r="J217" i="2"/>
  <c r="I217" i="2"/>
  <c r="H217" i="2"/>
  <c r="G217" i="2"/>
  <c r="F217" i="2"/>
  <c r="E217" i="2"/>
  <c r="O195" i="2"/>
  <c r="O193" i="2"/>
  <c r="H190" i="2"/>
  <c r="I190" i="2" s="1"/>
  <c r="O188" i="2"/>
  <c r="N187" i="2"/>
  <c r="M187" i="2"/>
  <c r="L187" i="2"/>
  <c r="K187" i="2"/>
  <c r="G187" i="2"/>
  <c r="F187" i="2"/>
  <c r="E187" i="2"/>
  <c r="O185" i="2"/>
  <c r="O183" i="2"/>
  <c r="H180" i="2"/>
  <c r="O178" i="2"/>
  <c r="N177" i="2"/>
  <c r="M177" i="2"/>
  <c r="L177" i="2"/>
  <c r="K177" i="2"/>
  <c r="G177" i="2"/>
  <c r="F177" i="2"/>
  <c r="E177" i="2"/>
  <c r="O134" i="2"/>
  <c r="O132" i="2"/>
  <c r="H129" i="2"/>
  <c r="O127" i="2"/>
  <c r="N126" i="2"/>
  <c r="M126" i="2"/>
  <c r="L126" i="2"/>
  <c r="K126" i="2"/>
  <c r="G126" i="2"/>
  <c r="F126" i="2"/>
  <c r="E126" i="2"/>
  <c r="O124" i="2"/>
  <c r="O122" i="2"/>
  <c r="H119" i="2"/>
  <c r="I119" i="2" s="1"/>
  <c r="O117" i="2"/>
  <c r="N116" i="2"/>
  <c r="M116" i="2"/>
  <c r="L116" i="2"/>
  <c r="K116" i="2"/>
  <c r="G116" i="2"/>
  <c r="F116" i="2"/>
  <c r="E116" i="2"/>
  <c r="F96" i="2"/>
  <c r="G96" i="2"/>
  <c r="F86" i="2"/>
  <c r="G86" i="2"/>
  <c r="E86" i="2"/>
  <c r="O104" i="2"/>
  <c r="O102" i="2"/>
  <c r="O101" i="2"/>
  <c r="H99" i="2"/>
  <c r="H96" i="2" s="1"/>
  <c r="O97" i="2"/>
  <c r="N96" i="2"/>
  <c r="M96" i="2"/>
  <c r="L96" i="2"/>
  <c r="K96" i="2"/>
  <c r="E96" i="2"/>
  <c r="O94" i="2"/>
  <c r="O92" i="2"/>
  <c r="O91" i="2"/>
  <c r="H89" i="2"/>
  <c r="I89" i="2" s="1"/>
  <c r="I86" i="2" s="1"/>
  <c r="O87" i="2"/>
  <c r="N86" i="2"/>
  <c r="M86" i="2"/>
  <c r="L86" i="2"/>
  <c r="K86" i="2"/>
  <c r="I260" i="2" l="1"/>
  <c r="I257" i="2" s="1"/>
  <c r="I270" i="2"/>
  <c r="I267" i="2" s="1"/>
  <c r="O217" i="2"/>
  <c r="O227" i="2"/>
  <c r="H187" i="2"/>
  <c r="I187" i="2"/>
  <c r="J190" i="2"/>
  <c r="O190" i="2" s="1"/>
  <c r="O192" i="2"/>
  <c r="I180" i="2"/>
  <c r="H177" i="2"/>
  <c r="H116" i="2"/>
  <c r="I116" i="2"/>
  <c r="J119" i="2"/>
  <c r="O119" i="2" s="1"/>
  <c r="O121" i="2"/>
  <c r="I129" i="2"/>
  <c r="H126" i="2"/>
  <c r="H86" i="2"/>
  <c r="J89" i="2"/>
  <c r="I99" i="2"/>
  <c r="I96" i="2" s="1"/>
  <c r="J260" i="2" l="1"/>
  <c r="J270" i="2"/>
  <c r="J267" i="2" s="1"/>
  <c r="O267" i="2" s="1"/>
  <c r="J187" i="2"/>
  <c r="O187" i="2" s="1"/>
  <c r="J180" i="2"/>
  <c r="I177" i="2"/>
  <c r="O182" i="2"/>
  <c r="O131" i="2"/>
  <c r="J129" i="2"/>
  <c r="J126" i="2" s="1"/>
  <c r="I126" i="2"/>
  <c r="J116" i="2"/>
  <c r="O116" i="2" s="1"/>
  <c r="J86" i="2"/>
  <c r="O86" i="2" s="1"/>
  <c r="O89" i="2"/>
  <c r="J99" i="2"/>
  <c r="J96" i="2" s="1"/>
  <c r="O96" i="2" s="1"/>
  <c r="J257" i="2" l="1"/>
  <c r="O257" i="2" s="1"/>
  <c r="O260" i="2"/>
  <c r="O99" i="2"/>
  <c r="O270" i="2"/>
  <c r="J177" i="2"/>
  <c r="O177" i="2" s="1"/>
  <c r="O180" i="2"/>
  <c r="O126" i="2"/>
  <c r="O129" i="2"/>
  <c r="E247" i="2" l="1"/>
  <c r="O280" i="2" l="1"/>
  <c r="H28" i="2"/>
  <c r="I28" i="2" s="1"/>
  <c r="J28" i="2" s="1"/>
  <c r="F16" i="2"/>
  <c r="G16" i="2"/>
  <c r="H16" i="2"/>
  <c r="I16" i="2"/>
  <c r="J16" i="2"/>
  <c r="E16" i="2"/>
  <c r="F18" i="2"/>
  <c r="E18" i="2"/>
  <c r="F20" i="2"/>
  <c r="K20" i="2"/>
  <c r="L20" i="2"/>
  <c r="M20" i="2"/>
  <c r="N20" i="2"/>
  <c r="E20" i="2"/>
  <c r="H250" i="2"/>
  <c r="I250" i="2" s="1"/>
  <c r="J250" i="2" s="1"/>
  <c r="H159" i="2"/>
  <c r="I159" i="2" s="1"/>
  <c r="J159" i="2" s="1"/>
  <c r="H161" i="2"/>
  <c r="I161" i="2" s="1"/>
  <c r="J161" i="2" s="1"/>
  <c r="H109" i="2"/>
  <c r="I109" i="2" s="1"/>
  <c r="J109" i="2" s="1"/>
  <c r="O16" i="2" l="1"/>
  <c r="H38" i="2"/>
  <c r="I38" i="2" s="1"/>
  <c r="J38" i="2" s="1"/>
  <c r="H111" i="2" l="1"/>
  <c r="I111" i="2" s="1"/>
  <c r="J111" i="2" s="1"/>
  <c r="H79" i="2"/>
  <c r="I79" i="2" s="1"/>
  <c r="J79" i="2" s="1"/>
  <c r="G69" i="2"/>
  <c r="H69" i="2" s="1"/>
  <c r="I69" i="2" s="1"/>
  <c r="J69" i="2" s="1"/>
  <c r="G50" i="2"/>
  <c r="G48" i="2"/>
  <c r="H40" i="2"/>
  <c r="I40" i="2" s="1"/>
  <c r="J40" i="2" s="1"/>
  <c r="H30" i="2"/>
  <c r="L292" i="2"/>
  <c r="I287" i="2"/>
  <c r="I277" i="2"/>
  <c r="F370" i="2"/>
  <c r="E370" i="2"/>
  <c r="F363" i="2"/>
  <c r="E363" i="2"/>
  <c r="F356" i="2"/>
  <c r="E356" i="2"/>
  <c r="F353" i="2"/>
  <c r="E353" i="2"/>
  <c r="F350" i="2"/>
  <c r="E350" i="2"/>
  <c r="F344" i="2"/>
  <c r="E344" i="2"/>
  <c r="F338" i="2"/>
  <c r="E338" i="2"/>
  <c r="F332" i="2"/>
  <c r="E332" i="2"/>
  <c r="F326" i="2"/>
  <c r="E326" i="2"/>
  <c r="F320" i="2"/>
  <c r="E320" i="2"/>
  <c r="F314" i="2"/>
  <c r="E314" i="2"/>
  <c r="F308" i="2"/>
  <c r="E308" i="2"/>
  <c r="F302" i="2"/>
  <c r="E302" i="2"/>
  <c r="F297" i="2"/>
  <c r="E297" i="2"/>
  <c r="F292" i="2"/>
  <c r="E292" i="2"/>
  <c r="F287" i="2"/>
  <c r="E287" i="2"/>
  <c r="F277" i="2"/>
  <c r="E277" i="2"/>
  <c r="F247" i="2"/>
  <c r="F237" i="2"/>
  <c r="E237" i="2"/>
  <c r="F207" i="2"/>
  <c r="E207" i="2"/>
  <c r="F197" i="2"/>
  <c r="E197" i="2"/>
  <c r="F166" i="2"/>
  <c r="E166" i="2"/>
  <c r="F156" i="2"/>
  <c r="E156" i="2"/>
  <c r="F146" i="2"/>
  <c r="E146" i="2"/>
  <c r="F136" i="2"/>
  <c r="E136" i="2"/>
  <c r="F106" i="2"/>
  <c r="E106" i="2"/>
  <c r="F76" i="2"/>
  <c r="E76" i="2"/>
  <c r="F66" i="2"/>
  <c r="E66" i="2"/>
  <c r="F56" i="2"/>
  <c r="E56" i="2"/>
  <c r="F45" i="2"/>
  <c r="E45" i="2"/>
  <c r="F35" i="2"/>
  <c r="E35" i="2"/>
  <c r="F25" i="2"/>
  <c r="E25" i="2"/>
  <c r="F23" i="2"/>
  <c r="E23" i="2"/>
  <c r="H50" i="2" l="1"/>
  <c r="I50" i="2" s="1"/>
  <c r="J50" i="2" s="1"/>
  <c r="G20" i="2"/>
  <c r="H48" i="2"/>
  <c r="G18" i="2"/>
  <c r="I30" i="2"/>
  <c r="G45" i="2"/>
  <c r="F14" i="2"/>
  <c r="E14" i="2"/>
  <c r="L18" i="2"/>
  <c r="L356" i="2"/>
  <c r="O368" i="2"/>
  <c r="I370" i="2"/>
  <c r="I369" i="2" s="1"/>
  <c r="H370" i="2"/>
  <c r="H369" i="2" s="1"/>
  <c r="G370" i="2"/>
  <c r="G369" i="2" s="1"/>
  <c r="O375" i="2"/>
  <c r="O373" i="2"/>
  <c r="O371" i="2"/>
  <c r="N370" i="2"/>
  <c r="M370" i="2"/>
  <c r="K370" i="2"/>
  <c r="J370" i="2"/>
  <c r="O366" i="2"/>
  <c r="O364" i="2"/>
  <c r="N363" i="2"/>
  <c r="M363" i="2"/>
  <c r="K363" i="2"/>
  <c r="J363" i="2"/>
  <c r="I363" i="2"/>
  <c r="H363" i="2"/>
  <c r="G363" i="2"/>
  <c r="O361" i="2"/>
  <c r="O359" i="2"/>
  <c r="O357" i="2"/>
  <c r="N356" i="2"/>
  <c r="M356" i="2"/>
  <c r="K356" i="2"/>
  <c r="J356" i="2"/>
  <c r="I356" i="2"/>
  <c r="H356" i="2"/>
  <c r="G356" i="2"/>
  <c r="H20" i="2" l="1"/>
  <c r="I48" i="2"/>
  <c r="H18" i="2"/>
  <c r="J30" i="2"/>
  <c r="J20" i="2" s="1"/>
  <c r="I20" i="2"/>
  <c r="O370" i="2"/>
  <c r="O363" i="2"/>
  <c r="O356" i="2"/>
  <c r="J48" i="2" l="1"/>
  <c r="J18" i="2" s="1"/>
  <c r="I18" i="2"/>
  <c r="M247" i="2"/>
  <c r="O18" i="2" l="1"/>
  <c r="K16" i="2"/>
  <c r="K18" i="2" l="1"/>
  <c r="K146" i="2" l="1"/>
  <c r="O33" i="2"/>
  <c r="O31" i="2"/>
  <c r="O30" i="2"/>
  <c r="O28" i="2"/>
  <c r="O26" i="2"/>
  <c r="O43" i="2"/>
  <c r="O41" i="2"/>
  <c r="O40" i="2"/>
  <c r="O38" i="2"/>
  <c r="O36" i="2"/>
  <c r="O54" i="2"/>
  <c r="O52" i="2"/>
  <c r="O50" i="2"/>
  <c r="O48" i="2"/>
  <c r="O46" i="2"/>
  <c r="O64" i="2"/>
  <c r="O62" i="2"/>
  <c r="O61" i="2"/>
  <c r="O59" i="2"/>
  <c r="O57" i="2"/>
  <c r="O74" i="2"/>
  <c r="O72" i="2"/>
  <c r="O71" i="2"/>
  <c r="O69" i="2"/>
  <c r="O67" i="2"/>
  <c r="O84" i="2"/>
  <c r="O82" i="2"/>
  <c r="O81" i="2"/>
  <c r="O79" i="2"/>
  <c r="O77" i="2"/>
  <c r="O114" i="2"/>
  <c r="O112" i="2"/>
  <c r="O111" i="2"/>
  <c r="O109" i="2"/>
  <c r="O107" i="2"/>
  <c r="O144" i="2"/>
  <c r="O142" i="2"/>
  <c r="O141" i="2"/>
  <c r="O139" i="2"/>
  <c r="O137" i="2"/>
  <c r="O154" i="2"/>
  <c r="O152" i="2"/>
  <c r="O151" i="2"/>
  <c r="O149" i="2"/>
  <c r="O147" i="2"/>
  <c r="O164" i="2"/>
  <c r="O162" i="2"/>
  <c r="O161" i="2"/>
  <c r="O159" i="2"/>
  <c r="O157" i="2"/>
  <c r="O175" i="2"/>
  <c r="O173" i="2"/>
  <c r="O171" i="2"/>
  <c r="O169" i="2"/>
  <c r="O167" i="2"/>
  <c r="O205" i="2"/>
  <c r="O203" i="2"/>
  <c r="O202" i="2"/>
  <c r="O200" i="2"/>
  <c r="O198" i="2"/>
  <c r="O215" i="2"/>
  <c r="O213" i="2"/>
  <c r="O212" i="2"/>
  <c r="O210" i="2"/>
  <c r="O208" i="2"/>
  <c r="O245" i="2"/>
  <c r="O243" i="2"/>
  <c r="O242" i="2"/>
  <c r="O240" i="2"/>
  <c r="O238" i="2"/>
  <c r="O250" i="2"/>
  <c r="O252" i="2"/>
  <c r="O253" i="2"/>
  <c r="O255" i="2"/>
  <c r="O248" i="2"/>
  <c r="O283" i="2"/>
  <c r="O285" i="2"/>
  <c r="O278" i="2"/>
  <c r="O290" i="2"/>
  <c r="O288" i="2"/>
  <c r="O295" i="2"/>
  <c r="O293" i="2"/>
  <c r="O300" i="2"/>
  <c r="O298" i="2"/>
  <c r="O306" i="2"/>
  <c r="O304" i="2"/>
  <c r="O312" i="2"/>
  <c r="O310" i="2"/>
  <c r="O318" i="2"/>
  <c r="O316" i="2"/>
  <c r="O324" i="2"/>
  <c r="O322" i="2"/>
  <c r="O330" i="2"/>
  <c r="O328" i="2"/>
  <c r="O336" i="2"/>
  <c r="O334" i="2"/>
  <c r="O342" i="2"/>
  <c r="O340" i="2"/>
  <c r="O348" i="2"/>
  <c r="O346" i="2"/>
  <c r="O351" i="2"/>
  <c r="G23" i="2"/>
  <c r="H23" i="2"/>
  <c r="I23" i="2"/>
  <c r="J23" i="2"/>
  <c r="K23" i="2"/>
  <c r="L23" i="2"/>
  <c r="M23" i="2"/>
  <c r="N23" i="2"/>
  <c r="N16" i="2"/>
  <c r="L16" i="2"/>
  <c r="M16" i="2"/>
  <c r="G247" i="2"/>
  <c r="H247" i="2"/>
  <c r="I247" i="2"/>
  <c r="J247" i="2"/>
  <c r="K247" i="2"/>
  <c r="L247" i="2"/>
  <c r="N247" i="2"/>
  <c r="G237" i="2"/>
  <c r="H237" i="2"/>
  <c r="I237" i="2"/>
  <c r="J237" i="2"/>
  <c r="K237" i="2"/>
  <c r="L237" i="2"/>
  <c r="M237" i="2"/>
  <c r="N237" i="2"/>
  <c r="G207" i="2"/>
  <c r="H207" i="2"/>
  <c r="I207" i="2"/>
  <c r="J207" i="2"/>
  <c r="K207" i="2"/>
  <c r="L207" i="2"/>
  <c r="M207" i="2"/>
  <c r="N207" i="2"/>
  <c r="G197" i="2"/>
  <c r="H197" i="2"/>
  <c r="I197" i="2"/>
  <c r="J197" i="2"/>
  <c r="K197" i="2"/>
  <c r="L197" i="2"/>
  <c r="M197" i="2"/>
  <c r="N197" i="2"/>
  <c r="G166" i="2"/>
  <c r="H166" i="2"/>
  <c r="I166" i="2"/>
  <c r="J166" i="2"/>
  <c r="K166" i="2"/>
  <c r="L166" i="2"/>
  <c r="M166" i="2"/>
  <c r="N166" i="2"/>
  <c r="G156" i="2"/>
  <c r="H156" i="2"/>
  <c r="I156" i="2"/>
  <c r="J156" i="2"/>
  <c r="K156" i="2"/>
  <c r="L156" i="2"/>
  <c r="M156" i="2"/>
  <c r="N156" i="2"/>
  <c r="G146" i="2"/>
  <c r="H146" i="2"/>
  <c r="I146" i="2"/>
  <c r="J146" i="2"/>
  <c r="L146" i="2"/>
  <c r="M146" i="2"/>
  <c r="N146" i="2"/>
  <c r="G136" i="2"/>
  <c r="H136" i="2"/>
  <c r="I136" i="2"/>
  <c r="J136" i="2"/>
  <c r="K136" i="2"/>
  <c r="L136" i="2"/>
  <c r="M136" i="2"/>
  <c r="N136" i="2"/>
  <c r="G106" i="2"/>
  <c r="H106" i="2"/>
  <c r="I106" i="2"/>
  <c r="J106" i="2"/>
  <c r="K106" i="2"/>
  <c r="L106" i="2"/>
  <c r="M106" i="2"/>
  <c r="N106" i="2"/>
  <c r="G76" i="2"/>
  <c r="H76" i="2"/>
  <c r="I76" i="2"/>
  <c r="J76" i="2"/>
  <c r="K76" i="2"/>
  <c r="L76" i="2"/>
  <c r="M76" i="2"/>
  <c r="N76" i="2"/>
  <c r="G66" i="2"/>
  <c r="H66" i="2"/>
  <c r="I66" i="2"/>
  <c r="J66" i="2"/>
  <c r="K66" i="2"/>
  <c r="L66" i="2"/>
  <c r="M66" i="2"/>
  <c r="N66" i="2"/>
  <c r="G56" i="2"/>
  <c r="H56" i="2"/>
  <c r="I56" i="2"/>
  <c r="J56" i="2"/>
  <c r="K56" i="2"/>
  <c r="L56" i="2"/>
  <c r="M56" i="2"/>
  <c r="N56" i="2"/>
  <c r="H45" i="2"/>
  <c r="I45" i="2"/>
  <c r="J45" i="2"/>
  <c r="K45" i="2"/>
  <c r="L45" i="2"/>
  <c r="M45" i="2"/>
  <c r="N45" i="2"/>
  <c r="G35" i="2"/>
  <c r="H35" i="2"/>
  <c r="I35" i="2"/>
  <c r="J35" i="2"/>
  <c r="K35" i="2"/>
  <c r="L35" i="2"/>
  <c r="M35" i="2"/>
  <c r="N35" i="2"/>
  <c r="G25" i="2"/>
  <c r="H25" i="2"/>
  <c r="I25" i="2"/>
  <c r="J25" i="2"/>
  <c r="K25" i="2"/>
  <c r="L25" i="2"/>
  <c r="M25" i="2"/>
  <c r="N25" i="2"/>
  <c r="K14" i="2"/>
  <c r="M280" i="2"/>
  <c r="M18" i="2" s="1"/>
  <c r="N280" i="2"/>
  <c r="N277" i="2" s="1"/>
  <c r="G350" i="2"/>
  <c r="H350" i="2"/>
  <c r="I350" i="2"/>
  <c r="J350" i="2"/>
  <c r="K350" i="2"/>
  <c r="L350" i="2"/>
  <c r="M350" i="2"/>
  <c r="N350" i="2"/>
  <c r="G353" i="2"/>
  <c r="H353" i="2"/>
  <c r="I353" i="2"/>
  <c r="J353" i="2"/>
  <c r="K353" i="2"/>
  <c r="L353" i="2"/>
  <c r="M353" i="2"/>
  <c r="N353" i="2"/>
  <c r="G344" i="2"/>
  <c r="H344" i="2"/>
  <c r="I344" i="2"/>
  <c r="J344" i="2"/>
  <c r="L344" i="2"/>
  <c r="M344" i="2"/>
  <c r="N344" i="2"/>
  <c r="G338" i="2"/>
  <c r="H338" i="2"/>
  <c r="I338" i="2"/>
  <c r="J338" i="2"/>
  <c r="K338" i="2"/>
  <c r="L338" i="2"/>
  <c r="M338" i="2"/>
  <c r="N338" i="2"/>
  <c r="G332" i="2"/>
  <c r="H332" i="2"/>
  <c r="I332" i="2"/>
  <c r="J332" i="2"/>
  <c r="K332" i="2"/>
  <c r="L332" i="2"/>
  <c r="M332" i="2"/>
  <c r="N332" i="2"/>
  <c r="G326" i="2"/>
  <c r="H326" i="2"/>
  <c r="I326" i="2"/>
  <c r="J326" i="2"/>
  <c r="K326" i="2"/>
  <c r="L326" i="2"/>
  <c r="M326" i="2"/>
  <c r="N326" i="2"/>
  <c r="G320" i="2"/>
  <c r="H320" i="2"/>
  <c r="I320" i="2"/>
  <c r="J320" i="2"/>
  <c r="K320" i="2"/>
  <c r="L320" i="2"/>
  <c r="M320" i="2"/>
  <c r="N320" i="2"/>
  <c r="G314" i="2"/>
  <c r="H314" i="2"/>
  <c r="I314" i="2"/>
  <c r="J314" i="2"/>
  <c r="K314" i="2"/>
  <c r="L314" i="2"/>
  <c r="M314" i="2"/>
  <c r="N314" i="2"/>
  <c r="G308" i="2"/>
  <c r="H308" i="2"/>
  <c r="I308" i="2"/>
  <c r="J308" i="2"/>
  <c r="K308" i="2"/>
  <c r="L308" i="2"/>
  <c r="M308" i="2"/>
  <c r="N308" i="2"/>
  <c r="G302" i="2"/>
  <c r="H302" i="2"/>
  <c r="I302" i="2"/>
  <c r="J302" i="2"/>
  <c r="K302" i="2"/>
  <c r="L302" i="2"/>
  <c r="M302" i="2"/>
  <c r="N302" i="2"/>
  <c r="G297" i="2"/>
  <c r="H297" i="2"/>
  <c r="I297" i="2"/>
  <c r="J297" i="2"/>
  <c r="K297" i="2"/>
  <c r="L297" i="2"/>
  <c r="M297" i="2"/>
  <c r="N297" i="2"/>
  <c r="G292" i="2"/>
  <c r="H292" i="2"/>
  <c r="I292" i="2"/>
  <c r="J292" i="2"/>
  <c r="K292" i="2"/>
  <c r="M292" i="2"/>
  <c r="N292" i="2"/>
  <c r="G287" i="2"/>
  <c r="H287" i="2"/>
  <c r="J287" i="2"/>
  <c r="K287" i="2"/>
  <c r="L287" i="2"/>
  <c r="M287" i="2"/>
  <c r="N287" i="2"/>
  <c r="O292" i="2" l="1"/>
  <c r="O353" i="2"/>
  <c r="O156" i="2"/>
  <c r="O237" i="2"/>
  <c r="I14" i="2"/>
  <c r="J277" i="2"/>
  <c r="O314" i="2"/>
  <c r="O287" i="2"/>
  <c r="O297" i="2"/>
  <c r="O308" i="2"/>
  <c r="O320" i="2"/>
  <c r="O332" i="2"/>
  <c r="O344" i="2"/>
  <c r="L277" i="2"/>
  <c r="O166" i="2"/>
  <c r="O207" i="2"/>
  <c r="O247" i="2"/>
  <c r="L14" i="2"/>
  <c r="O23" i="2"/>
  <c r="O302" i="2"/>
  <c r="O326" i="2"/>
  <c r="O56" i="2"/>
  <c r="K277" i="2"/>
  <c r="G277" i="2"/>
  <c r="O25" i="2"/>
  <c r="O45" i="2"/>
  <c r="O66" i="2"/>
  <c r="O76" i="2"/>
  <c r="O106" i="2"/>
  <c r="O146" i="2"/>
  <c r="O197" i="2"/>
  <c r="O350" i="2"/>
  <c r="H14" i="2"/>
  <c r="O136" i="2"/>
  <c r="M14" i="2"/>
  <c r="O338" i="2"/>
  <c r="O35" i="2"/>
  <c r="G14" i="2"/>
  <c r="M277" i="2"/>
  <c r="O282" i="2"/>
  <c r="N18" i="2"/>
  <c r="N14" i="2" s="1"/>
  <c r="J14" i="2"/>
  <c r="H277" i="2"/>
  <c r="O20" i="2"/>
  <c r="O277" i="2" l="1"/>
  <c r="O14" i="2"/>
</calcChain>
</file>

<file path=xl/sharedStrings.xml><?xml version="1.0" encoding="utf-8"?>
<sst xmlns="http://schemas.openxmlformats.org/spreadsheetml/2006/main" count="461" uniqueCount="94">
  <si>
    <t>п/п</t>
  </si>
  <si>
    <t>&lt;*&gt;</t>
  </si>
  <si>
    <t>год</t>
  </si>
  <si>
    <t xml:space="preserve">программа      </t>
  </si>
  <si>
    <t>Отдельное мероприятие</t>
  </si>
  <si>
    <t>Развитие системы дополнительного образования</t>
  </si>
  <si>
    <t>Модернизация региональных систем дошкольного образования</t>
  </si>
  <si>
    <t>УТВЕРЖДЕНО</t>
  </si>
  <si>
    <t xml:space="preserve">постановлением  администрации </t>
  </si>
  <si>
    <t xml:space="preserve">N  </t>
  </si>
  <si>
    <t xml:space="preserve">    Статус     </t>
  </si>
  <si>
    <t xml:space="preserve">Наименование муниципальной программы,подпрограммы, муниципальной  целевой программы,ведомственной целевой программы, отдельного мероприятия  </t>
  </si>
  <si>
    <t xml:space="preserve">   Источники   </t>
  </si>
  <si>
    <t xml:space="preserve">финансирования </t>
  </si>
  <si>
    <t xml:space="preserve">                                   Оценка расходов (тыс. рублей)  </t>
  </si>
  <si>
    <t>ИТОГО</t>
  </si>
  <si>
    <t xml:space="preserve">всего          </t>
  </si>
  <si>
    <t xml:space="preserve">федеральный    </t>
  </si>
  <si>
    <t xml:space="preserve">бюджет         </t>
  </si>
  <si>
    <t xml:space="preserve">областной      </t>
  </si>
  <si>
    <t>Бюджет Уржумского муниципального района</t>
  </si>
  <si>
    <t xml:space="preserve"> Бюджет</t>
  </si>
  <si>
    <t xml:space="preserve">поселения </t>
  </si>
  <si>
    <t xml:space="preserve">внебюджетные   </t>
  </si>
  <si>
    <t xml:space="preserve">источники      </t>
  </si>
  <si>
    <t>Бюджет</t>
  </si>
  <si>
    <t>поселения</t>
  </si>
  <si>
    <t>источники</t>
  </si>
  <si>
    <t>Школьное питание в Уржумском муниципальном районе Кировской области</t>
  </si>
  <si>
    <t>Трудовая занятость детей в свободное от учебы время</t>
  </si>
  <si>
    <t>Бюджет Уржумского муниципаль</t>
  </si>
  <si>
    <t>ного района</t>
  </si>
  <si>
    <t xml:space="preserve">МКОУ СОШ с. Лазарево </t>
  </si>
  <si>
    <t xml:space="preserve">МКОУ ООШ с. Петровского </t>
  </si>
  <si>
    <t>МКОУ ООШ с. Рождественского</t>
  </si>
  <si>
    <t>всего</t>
  </si>
  <si>
    <t>МКОУ СОШ №3 г. Уржума</t>
  </si>
  <si>
    <t xml:space="preserve">МКОУ СОШ с. Буйское </t>
  </si>
  <si>
    <t xml:space="preserve">МКОУ ООШ д. Богданово </t>
  </si>
  <si>
    <t xml:space="preserve">МКОУ СОШ с. Лопьял </t>
  </si>
  <si>
    <t xml:space="preserve">МКОУ СОШ п. Пиляндыш </t>
  </si>
  <si>
    <t>МКОУ СОШ с. Р-Турек</t>
  </si>
  <si>
    <t>МАОУ СОШ с УИОП с. Шурма</t>
  </si>
  <si>
    <t xml:space="preserve">Всего  </t>
  </si>
  <si>
    <t>МКОУ СОШ с. Б-Рой</t>
  </si>
  <si>
    <t>16.</t>
  </si>
  <si>
    <t xml:space="preserve"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   </t>
  </si>
  <si>
    <t>17.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</si>
  <si>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</si>
  <si>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Ежемесячное денежное вознаграждение за классное руководство педагогическим работникам муниципальных общеобразовательных организаций </t>
  </si>
  <si>
    <t xml:space="preserve">Организация бесплатного горячего питания обущающихся, получающих начальное общее образование в муниципальных образовательных организациях </t>
  </si>
  <si>
    <t>Приложение №4</t>
  </si>
  <si>
    <t xml:space="preserve"> Уржумского муниципального района                                                                                                                                     </t>
  </si>
  <si>
    <t>Муниципальная программа</t>
  </si>
  <si>
    <t xml:space="preserve">от                                       № </t>
  </si>
  <si>
    <t>Подготовка образовательного пространства и  создания центра образования естественно-научной и технологической направленности «Точка роста» в рамках федерального проекта «Современная школа» национального проекта  «Образование»</t>
  </si>
  <si>
    <t>Муниципальное казенное общеобразовательное учреждение «Средняя общеобразовательная школа № 2» г. Уржума Кировской области, на базе которого реализуются мероприятия по подготовке образовательного пространства и создается центр образования естественно-научной и технологической направленности «Точка роста» в рамках федерального проекта «Современная школа» национального проекта «Образование»</t>
  </si>
  <si>
    <t>Муниципальное казенное общеобразовательное учреждение «Средняя общеобразовательная школа № 3» г. Уржума Кировской области, на базе которого реализуются мероприятия по подготовке образовательного пространства и создается центр образования естественно-научной и технологической направленности «Точка роста» в рамках федерального проекта «Современная школа» национального проекта «Образование»</t>
  </si>
  <si>
    <t>21.1</t>
  </si>
  <si>
    <t>21.2</t>
  </si>
  <si>
    <t>Обновление технической базы для занятий детей физической культурой и спортом в общеобразовательных организациях, расположенных в сельской местности и малых городах</t>
  </si>
  <si>
    <t>Повышение доступности и качества дошкольного образования</t>
  </si>
  <si>
    <t>Повышение доступности и качества общего образования</t>
  </si>
  <si>
    <t>Развитие системы работы с талантливыми детьми и подростками</t>
  </si>
  <si>
    <t>Организация отдыха и оздоровления детей</t>
  </si>
  <si>
    <t>Содействие эффективному функционированию и развитию системы образования</t>
  </si>
  <si>
    <t xml:space="preserve">Капитальный и текущий ремонт зданий и объектов муниципальных образовательных организаций </t>
  </si>
  <si>
    <t>Реализация мер социальной поддержки работников образовательных организаций и компенсация части родительской платы</t>
  </si>
  <si>
    <t>&lt;1&gt; В таблицу включаются только те источники, по которым предусматривается финансирование.</t>
  </si>
  <si>
    <t>&lt;2&gt; Указывается объем выпадающих доходов областного и местного бюджетов.</t>
  </si>
  <si>
    <t xml:space="preserve">«Развитие образования Уржумского муниципального района» </t>
  </si>
  <si>
    <t xml:space="preserve">Прогнозная (справочная) оценка ресурсного обеспечения реализации муниципальной программы 
за счёт всех источников финансирования
« Развитие образования Уржумского муниципального района» 
</t>
  </si>
  <si>
    <t>Выполнение предписаний надзорных органов  и приведение зданий в соответствие с требованиями, предъявляемыми к безопасности в процессе эксплуатации, в муниципальных образовательных организациях</t>
  </si>
  <si>
    <t>Приложение №3 к муниципальной программе</t>
  </si>
  <si>
    <t>6.1.</t>
  </si>
  <si>
    <t>6.2.</t>
  </si>
  <si>
    <t>Удешевление школьного питания обучающимся с ОВЗ, инвалидам</t>
  </si>
  <si>
    <t>Удешевление школьного питания обучающимся, проживающим в интернате</t>
  </si>
  <si>
    <t>7.1.</t>
  </si>
  <si>
    <t>7.2.</t>
  </si>
  <si>
    <t>Обеспечение персонифицированного финансирования дополнительного образования детей в Уржумском муниципальном районе</t>
  </si>
  <si>
    <t>10.1.</t>
  </si>
  <si>
    <t>10.2.</t>
  </si>
  <si>
    <t>методическое , бухгалтерское и материально-хозяйственное сопровождение образовательных организаций</t>
  </si>
  <si>
    <t>Конкурс "Учитель года" ("Чемпионат учительских команд")</t>
  </si>
  <si>
    <t>12.1.</t>
  </si>
  <si>
    <t>12.2.</t>
  </si>
  <si>
    <t>Выполненение предписаний надзорных органов, и здания  которых приведены в соответствие с требованиями, предъявляемыми к безопасности в процессе эксплуатации, в муниципальных образовательных организациях</t>
  </si>
  <si>
    <t>Реализация мер, направленных на выполнение предписаний надзорных органов и приведение зданий в соответствие с требованиями, предъявляемыми к безопасности в процессе эксплуатации, в муниципальном казенном дошкольном образовательном учреждении детский сад общеразвивающего вида № 3 города Уржума Кировской области</t>
  </si>
  <si>
    <t>14.1.</t>
  </si>
  <si>
    <t>14.2.</t>
  </si>
  <si>
    <t>Компенсация части родительской платы</t>
  </si>
  <si>
    <t>Возмещение затрат на коммунальные услуги педработникам на селе</t>
  </si>
  <si>
    <t>Подготовка образовательного пространства для создания центра образования естественно-научной и технологической направленности «Точка роста» в рамках федерального проекта «Современная школа» национального проекта  «Образование»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</si>
</sst>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D0D0D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0" xfId="0" applyAlignment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2" fillId="2" borderId="8" xfId="0" applyNumberFormat="1" applyFont="1" applyFill="1" applyBorder="1" applyAlignment="1">
      <alignment vertical="top" wrapText="1"/>
    </xf>
    <xf numFmtId="164" fontId="3" fillId="2" borderId="8" xfId="0" applyNumberFormat="1" applyFont="1" applyFill="1" applyBorder="1" applyAlignment="1">
      <alignment vertical="top" wrapText="1"/>
    </xf>
    <xf numFmtId="164" fontId="7" fillId="2" borderId="8" xfId="0" applyNumberFormat="1" applyFont="1" applyFill="1" applyBorder="1" applyAlignment="1">
      <alignment vertical="top" wrapText="1"/>
    </xf>
    <xf numFmtId="164" fontId="9" fillId="2" borderId="8" xfId="0" applyNumberFormat="1" applyFont="1" applyFill="1" applyBorder="1" applyAlignment="1">
      <alignment vertical="top" wrapText="1"/>
    </xf>
    <xf numFmtId="0" fontId="8" fillId="0" borderId="0" xfId="0" applyFont="1"/>
    <xf numFmtId="164" fontId="6" fillId="3" borderId="8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4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0" fontId="0" fillId="0" borderId="11" xfId="0" applyBorder="1"/>
    <xf numFmtId="164" fontId="2" fillId="0" borderId="8" xfId="0" applyNumberFormat="1" applyFont="1" applyFill="1" applyBorder="1" applyAlignment="1">
      <alignment vertical="top" wrapText="1"/>
    </xf>
    <xf numFmtId="164" fontId="6" fillId="0" borderId="8" xfId="0" applyNumberFormat="1" applyFont="1" applyFill="1" applyBorder="1" applyAlignment="1">
      <alignment horizontal="right" vertical="top" wrapText="1"/>
    </xf>
    <xf numFmtId="164" fontId="7" fillId="0" borderId="8" xfId="0" applyNumberFormat="1" applyFont="1" applyFill="1" applyBorder="1" applyAlignment="1">
      <alignment vertical="top" wrapText="1"/>
    </xf>
    <xf numFmtId="164" fontId="6" fillId="0" borderId="8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vertical="top" wrapText="1"/>
    </xf>
    <xf numFmtId="0" fontId="0" fillId="0" borderId="0" xfId="0" applyFill="1"/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vertical="top" wrapText="1"/>
    </xf>
    <xf numFmtId="0" fontId="0" fillId="0" borderId="0" xfId="0" applyBorder="1"/>
    <xf numFmtId="0" fontId="12" fillId="0" borderId="0" xfId="0" applyFont="1"/>
    <xf numFmtId="0" fontId="4" fillId="0" borderId="7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vertical="top" wrapText="1"/>
    </xf>
    <xf numFmtId="164" fontId="7" fillId="0" borderId="4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164" fontId="2" fillId="0" borderId="11" xfId="0" applyNumberFormat="1" applyFont="1" applyBorder="1" applyAlignment="1">
      <alignment vertical="top" wrapText="1"/>
    </xf>
    <xf numFmtId="164" fontId="2" fillId="0" borderId="12" xfId="0" applyNumberFormat="1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 wrapText="1"/>
    </xf>
    <xf numFmtId="164" fontId="3" fillId="0" borderId="12" xfId="0" applyNumberFormat="1" applyFont="1" applyBorder="1" applyAlignment="1">
      <alignment vertical="top" wrapText="1"/>
    </xf>
    <xf numFmtId="164" fontId="7" fillId="0" borderId="11" xfId="0" applyNumberFormat="1" applyFont="1" applyBorder="1" applyAlignment="1">
      <alignment vertical="top" wrapText="1"/>
    </xf>
    <xf numFmtId="164" fontId="7" fillId="0" borderId="12" xfId="0" applyNumberFormat="1" applyFont="1" applyBorder="1" applyAlignment="1">
      <alignment vertical="top" wrapText="1"/>
    </xf>
    <xf numFmtId="164" fontId="6" fillId="3" borderId="11" xfId="0" applyNumberFormat="1" applyFont="1" applyFill="1" applyBorder="1" applyAlignment="1">
      <alignment vertical="top" wrapText="1"/>
    </xf>
    <xf numFmtId="164" fontId="6" fillId="3" borderId="12" xfId="0" applyNumberFormat="1" applyFont="1" applyFill="1" applyBorder="1" applyAlignment="1">
      <alignment vertical="top" wrapText="1"/>
    </xf>
    <xf numFmtId="164" fontId="6" fillId="3" borderId="13" xfId="0" applyNumberFormat="1" applyFont="1" applyFill="1" applyBorder="1" applyAlignment="1">
      <alignment vertical="top" wrapText="1"/>
    </xf>
    <xf numFmtId="164" fontId="6" fillId="3" borderId="14" xfId="0" applyNumberFormat="1" applyFont="1" applyFill="1" applyBorder="1" applyAlignment="1">
      <alignment vertical="top" wrapText="1"/>
    </xf>
    <xf numFmtId="164" fontId="2" fillId="0" borderId="13" xfId="0" applyNumberFormat="1" applyFont="1" applyBorder="1" applyAlignment="1">
      <alignment vertical="top" wrapText="1"/>
    </xf>
    <xf numFmtId="164" fontId="2" fillId="0" borderId="14" xfId="0" applyNumberFormat="1" applyFont="1" applyBorder="1" applyAlignment="1">
      <alignment vertical="top" wrapText="1"/>
    </xf>
    <xf numFmtId="164" fontId="7" fillId="0" borderId="13" xfId="0" applyNumberFormat="1" applyFont="1" applyBorder="1" applyAlignment="1">
      <alignment vertical="top" wrapText="1"/>
    </xf>
    <xf numFmtId="164" fontId="7" fillId="0" borderId="14" xfId="0" applyNumberFormat="1" applyFont="1" applyBorder="1" applyAlignment="1">
      <alignment vertical="top" wrapText="1"/>
    </xf>
    <xf numFmtId="164" fontId="3" fillId="0" borderId="15" xfId="0" applyNumberFormat="1" applyFont="1" applyBorder="1" applyAlignment="1">
      <alignment vertical="top" wrapText="1"/>
    </xf>
    <xf numFmtId="164" fontId="3" fillId="0" borderId="16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vertical="top" wrapText="1"/>
    </xf>
    <xf numFmtId="164" fontId="3" fillId="0" borderId="2" xfId="0" applyNumberFormat="1" applyFont="1" applyBorder="1" applyAlignment="1">
      <alignment vertical="top" wrapText="1"/>
    </xf>
    <xf numFmtId="164" fontId="3" fillId="0" borderId="4" xfId="0" applyNumberFormat="1" applyFont="1" applyBorder="1" applyAlignment="1">
      <alignment vertical="top" wrapText="1"/>
    </xf>
    <xf numFmtId="164" fontId="7" fillId="0" borderId="2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6" fillId="3" borderId="4" xfId="0" applyNumberFormat="1" applyFont="1" applyFill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164" fontId="7" fillId="0" borderId="3" xfId="0" applyNumberFormat="1" applyFont="1" applyBorder="1" applyAlignment="1">
      <alignment vertical="top" wrapText="1"/>
    </xf>
    <xf numFmtId="164" fontId="6" fillId="3" borderId="3" xfId="0" applyNumberFormat="1" applyFont="1" applyFill="1" applyBorder="1" applyAlignment="1">
      <alignment vertical="top" wrapText="1"/>
    </xf>
    <xf numFmtId="164" fontId="3" fillId="0" borderId="6" xfId="0" applyNumberFormat="1" applyFont="1" applyBorder="1" applyAlignment="1">
      <alignment vertical="top" wrapText="1"/>
    </xf>
    <xf numFmtId="164" fontId="3" fillId="0" borderId="7" xfId="0" applyNumberFormat="1" applyFont="1" applyBorder="1" applyAlignment="1">
      <alignment vertical="top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6" fillId="0" borderId="2" xfId="0" applyNumberFormat="1" applyFont="1" applyFill="1" applyBorder="1" applyAlignment="1">
      <alignment vertical="top" wrapText="1"/>
    </xf>
    <xf numFmtId="164" fontId="6" fillId="0" borderId="4" xfId="0" applyNumberFormat="1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164" fontId="7" fillId="0" borderId="4" xfId="0" applyNumberFormat="1" applyFont="1" applyFill="1" applyBorder="1" applyAlignment="1">
      <alignment horizontal="right" vertical="top" wrapText="1"/>
    </xf>
    <xf numFmtId="164" fontId="6" fillId="0" borderId="2" xfId="0" applyNumberFormat="1" applyFont="1" applyFill="1" applyBorder="1" applyAlignment="1">
      <alignment horizontal="right" vertical="top" wrapText="1"/>
    </xf>
    <xf numFmtId="164" fontId="6" fillId="0" borderId="4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left" vertical="center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0"/>
  <sheetViews>
    <sheetView tabSelected="1" view="pageBreakPreview" topLeftCell="A220" zoomScale="60" zoomScaleNormal="70" workbookViewId="0">
      <selection activeCell="C237" sqref="C237:C246"/>
    </sheetView>
  </sheetViews>
  <sheetFormatPr defaultColWidth="14.42578125" defaultRowHeight="15" x14ac:dyDescent="0.25"/>
  <cols>
    <col min="1" max="1" width="6.7109375" customWidth="1"/>
    <col min="2" max="2" width="16.42578125" customWidth="1"/>
    <col min="3" max="3" width="29.5703125" customWidth="1"/>
    <col min="4" max="4" width="22.85546875" style="36" customWidth="1"/>
    <col min="5" max="10" width="22.42578125" customWidth="1"/>
    <col min="11" max="12" width="22.42578125" style="18" hidden="1" customWidth="1"/>
    <col min="13" max="14" width="22.42578125" hidden="1" customWidth="1"/>
    <col min="15" max="15" width="22.42578125" customWidth="1"/>
  </cols>
  <sheetData>
    <row r="1" spans="1:15" ht="15.75" x14ac:dyDescent="0.25">
      <c r="A1" s="20"/>
      <c r="J1" s="46"/>
      <c r="M1" t="s">
        <v>51</v>
      </c>
    </row>
    <row r="2" spans="1:15" x14ac:dyDescent="0.25">
      <c r="M2" t="s">
        <v>7</v>
      </c>
    </row>
    <row r="3" spans="1:15" ht="15.75" x14ac:dyDescent="0.25">
      <c r="J3" s="46" t="s">
        <v>73</v>
      </c>
      <c r="M3" t="s">
        <v>8</v>
      </c>
    </row>
    <row r="4" spans="1:15" x14ac:dyDescent="0.25">
      <c r="M4" t="s">
        <v>52</v>
      </c>
    </row>
    <row r="5" spans="1:15" x14ac:dyDescent="0.25">
      <c r="M5" t="s">
        <v>54</v>
      </c>
    </row>
    <row r="8" spans="1:15" ht="56.25" customHeight="1" x14ac:dyDescent="0.3">
      <c r="A8" s="20"/>
      <c r="B8" s="108" t="s">
        <v>71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4"/>
    </row>
    <row r="9" spans="1:15" ht="16.5" customHeight="1" x14ac:dyDescent="0.25"/>
    <row r="10" spans="1:15" ht="15.75" thickBot="1" x14ac:dyDescent="0.3"/>
    <row r="11" spans="1:15" ht="30" customHeight="1" thickBot="1" x14ac:dyDescent="0.3">
      <c r="A11" s="5" t="s">
        <v>9</v>
      </c>
      <c r="B11" s="57" t="s">
        <v>10</v>
      </c>
      <c r="C11" s="57" t="s">
        <v>11</v>
      </c>
      <c r="D11" s="37" t="s">
        <v>12</v>
      </c>
      <c r="E11" s="120" t="s">
        <v>14</v>
      </c>
      <c r="F11" s="121"/>
      <c r="G11" s="121"/>
      <c r="H11" s="121"/>
      <c r="I11" s="121"/>
      <c r="J11" s="121"/>
      <c r="K11" s="121"/>
      <c r="L11" s="121"/>
      <c r="M11" s="121"/>
      <c r="N11" s="122"/>
      <c r="O11" s="8"/>
    </row>
    <row r="12" spans="1:15" ht="33" customHeight="1" x14ac:dyDescent="0.25">
      <c r="A12" s="6" t="s">
        <v>0</v>
      </c>
      <c r="B12" s="58"/>
      <c r="C12" s="58"/>
      <c r="D12" s="38" t="s">
        <v>13</v>
      </c>
      <c r="E12" s="23">
        <v>2022</v>
      </c>
      <c r="F12" s="47">
        <v>2023</v>
      </c>
      <c r="G12" s="47">
        <v>2024</v>
      </c>
      <c r="H12" s="23">
        <v>2025</v>
      </c>
      <c r="I12" s="23">
        <v>2026</v>
      </c>
      <c r="J12" s="23">
        <v>2027</v>
      </c>
      <c r="K12" s="23">
        <v>2020</v>
      </c>
      <c r="L12" s="24">
        <v>2021</v>
      </c>
      <c r="M12" s="23">
        <v>2022</v>
      </c>
      <c r="N12" s="23">
        <v>2023</v>
      </c>
      <c r="O12" s="7" t="s">
        <v>15</v>
      </c>
    </row>
    <row r="13" spans="1:15" ht="42" customHeight="1" thickBot="1" x14ac:dyDescent="0.3">
      <c r="A13" t="s">
        <v>1</v>
      </c>
      <c r="B13" s="59"/>
      <c r="C13" s="59"/>
      <c r="D13" s="39"/>
      <c r="E13" s="21" t="s">
        <v>2</v>
      </c>
      <c r="F13" s="21" t="s">
        <v>2</v>
      </c>
      <c r="G13" s="21" t="s">
        <v>2</v>
      </c>
      <c r="H13" s="21" t="s">
        <v>2</v>
      </c>
      <c r="I13" s="21" t="s">
        <v>2</v>
      </c>
      <c r="J13" s="21" t="s">
        <v>2</v>
      </c>
      <c r="K13" s="21" t="s">
        <v>2</v>
      </c>
      <c r="L13" s="22" t="s">
        <v>2</v>
      </c>
      <c r="M13" s="21" t="s">
        <v>2</v>
      </c>
      <c r="N13" s="21" t="s">
        <v>2</v>
      </c>
      <c r="O13" s="9"/>
    </row>
    <row r="14" spans="1:15" ht="36" customHeight="1" x14ac:dyDescent="0.25">
      <c r="A14" s="54"/>
      <c r="B14" s="7" t="s">
        <v>53</v>
      </c>
      <c r="C14" s="57" t="s">
        <v>70</v>
      </c>
      <c r="D14" s="63" t="s">
        <v>16</v>
      </c>
      <c r="E14" s="50">
        <f t="shared" ref="E14:F14" si="0">E16+E18+E20+E21+E23</f>
        <v>315453.2</v>
      </c>
      <c r="F14" s="50">
        <f t="shared" si="0"/>
        <v>286575.19999999995</v>
      </c>
      <c r="G14" s="50">
        <f t="shared" ref="G14:N14" si="1">G16+G18+G20+G21+G23</f>
        <v>285004.65999999997</v>
      </c>
      <c r="H14" s="50">
        <f t="shared" si="1"/>
        <v>296000.05440000002</v>
      </c>
      <c r="I14" s="50">
        <f t="shared" si="1"/>
        <v>307109.888576</v>
      </c>
      <c r="J14" s="50">
        <f t="shared" si="1"/>
        <v>318235.31611904007</v>
      </c>
      <c r="K14" s="50" t="e">
        <f t="shared" si="1"/>
        <v>#REF!</v>
      </c>
      <c r="L14" s="52" t="e">
        <f t="shared" si="1"/>
        <v>#REF!</v>
      </c>
      <c r="M14" s="50" t="e">
        <f t="shared" si="1"/>
        <v>#REF!</v>
      </c>
      <c r="N14" s="50" t="e">
        <f t="shared" si="1"/>
        <v>#REF!</v>
      </c>
      <c r="O14" s="117">
        <f>E14+F14+G14+H14+I14+J14</f>
        <v>1808378.31909504</v>
      </c>
    </row>
    <row r="15" spans="1:15" ht="0.75" customHeight="1" thickBot="1" x14ac:dyDescent="0.3">
      <c r="A15" s="55"/>
      <c r="B15" s="7" t="s">
        <v>3</v>
      </c>
      <c r="C15" s="58"/>
      <c r="D15" s="65"/>
      <c r="E15" s="51"/>
      <c r="F15" s="51"/>
      <c r="G15" s="51"/>
      <c r="H15" s="51"/>
      <c r="I15" s="51"/>
      <c r="J15" s="51"/>
      <c r="K15" s="51"/>
      <c r="L15" s="53"/>
      <c r="M15" s="51"/>
      <c r="N15" s="51"/>
      <c r="O15" s="118"/>
    </row>
    <row r="16" spans="1:15" ht="16.149999999999999" customHeight="1" x14ac:dyDescent="0.25">
      <c r="A16" s="55"/>
      <c r="B16" s="2"/>
      <c r="C16" s="58"/>
      <c r="D16" s="38" t="s">
        <v>17</v>
      </c>
      <c r="E16" s="50">
        <f t="shared" ref="E16:J16" si="2">E26+E36+E46+E57+E67+E77+E107+E137+E147+E157+E198+E208+E238+E248+E278</f>
        <v>19610.175999999999</v>
      </c>
      <c r="F16" s="50">
        <f t="shared" si="2"/>
        <v>21358.364000000001</v>
      </c>
      <c r="G16" s="50">
        <f t="shared" si="2"/>
        <v>19461.373</v>
      </c>
      <c r="H16" s="50">
        <f t="shared" si="2"/>
        <v>19530.66</v>
      </c>
      <c r="I16" s="50">
        <f t="shared" si="2"/>
        <v>19530.66</v>
      </c>
      <c r="J16" s="50">
        <f t="shared" si="2"/>
        <v>19530.66</v>
      </c>
      <c r="K16" s="50" t="e">
        <f>K26+K36+K46+K57+K67+K77+K107+K137+K147+K157+K167+K198+K208+K238+K248+K278+#REF!+#REF!+#REF!</f>
        <v>#REF!</v>
      </c>
      <c r="L16" s="52" t="e">
        <f>L26+L36+L46+L57+L67+L77+L107+L137+L147+L157+L167+L198+L208+L238+L248+L278+#REF!+#REF!+#REF!</f>
        <v>#REF!</v>
      </c>
      <c r="M16" s="50" t="e">
        <f>M26+M36+M46+M57+M67+M77+M107+M137+M147+M157+M167+M198+M208+M238+M248+M278+#REF!+#REF!+#REF!</f>
        <v>#REF!</v>
      </c>
      <c r="N16" s="50" t="e">
        <f>N26+N36+N46+N57+N67+N77+N107+N137+N147+N157+N167+N198+N208+N238+N248+N278+#REF!+#REF!+#REF!</f>
        <v>#REF!</v>
      </c>
      <c r="O16" s="117">
        <f>E16+F16+G16+H16+I16+J16</f>
        <v>119021.89300000001</v>
      </c>
    </row>
    <row r="17" spans="1:15" ht="15.75" customHeight="1" thickBot="1" x14ac:dyDescent="0.3">
      <c r="A17" s="55"/>
      <c r="B17" s="2"/>
      <c r="C17" s="58"/>
      <c r="D17" s="40" t="s">
        <v>18</v>
      </c>
      <c r="E17" s="51"/>
      <c r="F17" s="51"/>
      <c r="G17" s="51"/>
      <c r="H17" s="51"/>
      <c r="I17" s="51"/>
      <c r="J17" s="51"/>
      <c r="K17" s="51"/>
      <c r="L17" s="53"/>
      <c r="M17" s="51"/>
      <c r="N17" s="51"/>
      <c r="O17" s="118"/>
    </row>
    <row r="18" spans="1:15" ht="14.45" customHeight="1" x14ac:dyDescent="0.25">
      <c r="A18" s="55"/>
      <c r="B18" s="2"/>
      <c r="C18" s="58"/>
      <c r="D18" s="38" t="s">
        <v>19</v>
      </c>
      <c r="E18" s="50">
        <f t="shared" ref="E18:J18" si="3">E28+E38+E48+E59+E69+E79+E109+E139+E149+E159+E200+E210++E240+E250+E280+E351+E354</f>
        <v>180726.12399999998</v>
      </c>
      <c r="F18" s="50">
        <f t="shared" si="3"/>
        <v>170845.13599999997</v>
      </c>
      <c r="G18" s="50">
        <f t="shared" si="3"/>
        <v>171034.62699999998</v>
      </c>
      <c r="H18" s="50">
        <f t="shared" si="3"/>
        <v>177524.89600000004</v>
      </c>
      <c r="I18" s="50">
        <f t="shared" si="3"/>
        <v>184554.10623999999</v>
      </c>
      <c r="J18" s="50">
        <f t="shared" si="3"/>
        <v>191864.48488960005</v>
      </c>
      <c r="K18" s="50" t="e">
        <f>K28+K38+K48+K59+K69+K79+K109+K139+K149+K159+K169+K200+K210++K240+K250+K280+K351+K354+#REF!+#REF!+#REF!</f>
        <v>#REF!</v>
      </c>
      <c r="L18" s="52" t="e">
        <f>L28+L38+L48+L59+L69+L79+L109+L139+L149+L159+L169+L200+L210++L240+L250+L280+L351+L354+#REF!+#REF!+#REF!+L359</f>
        <v>#REF!</v>
      </c>
      <c r="M18" s="50" t="e">
        <f>M28+M38+M48+M59+M69+M79+M109+M139+M149+M159+M169+M200+M210++M240+M250+M280+M351+M354+#REF!+#REF!+#REF!</f>
        <v>#REF!</v>
      </c>
      <c r="N18" s="50" t="e">
        <f>N28+N38+N48+N59+N69+N79+N109+N139+N149+N159+N169+N200+N210++N240+N250+N280+N351+N354+#REF!+#REF!+#REF!</f>
        <v>#REF!</v>
      </c>
      <c r="O18" s="117">
        <f>E18+F18+G18+H18+I18+J18</f>
        <v>1076549.3741295999</v>
      </c>
    </row>
    <row r="19" spans="1:15" ht="15.75" customHeight="1" thickBot="1" x14ac:dyDescent="0.3">
      <c r="A19" s="55"/>
      <c r="B19" s="2"/>
      <c r="C19" s="58"/>
      <c r="D19" s="40" t="s">
        <v>18</v>
      </c>
      <c r="E19" s="51"/>
      <c r="F19" s="51"/>
      <c r="G19" s="51"/>
      <c r="H19" s="51"/>
      <c r="I19" s="51"/>
      <c r="J19" s="51"/>
      <c r="K19" s="51"/>
      <c r="L19" s="53"/>
      <c r="M19" s="51"/>
      <c r="N19" s="51"/>
      <c r="O19" s="118"/>
    </row>
    <row r="20" spans="1:15" ht="34.5" customHeight="1" thickBot="1" x14ac:dyDescent="0.3">
      <c r="A20" s="55"/>
      <c r="B20" s="2"/>
      <c r="C20" s="58"/>
      <c r="D20" s="40" t="s">
        <v>20</v>
      </c>
      <c r="E20" s="30">
        <f t="shared" ref="E20:N20" si="4">E30+E40+E50+E61+E71+E81+E111+E141+E151+E161+E202+E212+E242+E252+E282</f>
        <v>115116.90000000001</v>
      </c>
      <c r="F20" s="30">
        <f t="shared" si="4"/>
        <v>94371.700000000012</v>
      </c>
      <c r="G20" s="30">
        <f t="shared" si="4"/>
        <v>94508.660000000018</v>
      </c>
      <c r="H20" s="30">
        <f t="shared" si="4"/>
        <v>98944.498399999997</v>
      </c>
      <c r="I20" s="30">
        <f t="shared" si="4"/>
        <v>103025.12233600001</v>
      </c>
      <c r="J20" s="30">
        <f t="shared" si="4"/>
        <v>106840.17122944001</v>
      </c>
      <c r="K20" s="30">
        <f t="shared" si="4"/>
        <v>0</v>
      </c>
      <c r="L20" s="30">
        <f t="shared" si="4"/>
        <v>0</v>
      </c>
      <c r="M20" s="30">
        <f t="shared" si="4"/>
        <v>0</v>
      </c>
      <c r="N20" s="30">
        <f t="shared" si="4"/>
        <v>0</v>
      </c>
      <c r="O20" s="31">
        <f>E20+F20+G20+H20+I20+J20+K20+L20+M20+N20</f>
        <v>612807.05196544004</v>
      </c>
    </row>
    <row r="21" spans="1:15" ht="14.45" customHeight="1" x14ac:dyDescent="0.25">
      <c r="A21" s="55"/>
      <c r="B21" s="2"/>
      <c r="C21" s="58"/>
      <c r="D21" s="38" t="s">
        <v>21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2">
        <v>0</v>
      </c>
      <c r="M21" s="50">
        <v>0</v>
      </c>
      <c r="N21" s="50">
        <v>0</v>
      </c>
      <c r="O21" s="115">
        <v>0</v>
      </c>
    </row>
    <row r="22" spans="1:15" ht="15" customHeight="1" thickBot="1" x14ac:dyDescent="0.3">
      <c r="A22" s="55"/>
      <c r="B22" s="2"/>
      <c r="C22" s="58"/>
      <c r="D22" s="40" t="s">
        <v>22</v>
      </c>
      <c r="E22" s="51"/>
      <c r="F22" s="51"/>
      <c r="G22" s="51"/>
      <c r="H22" s="51"/>
      <c r="I22" s="51"/>
      <c r="J22" s="51"/>
      <c r="K22" s="51"/>
      <c r="L22" s="53"/>
      <c r="M22" s="51"/>
      <c r="N22" s="51"/>
      <c r="O22" s="116"/>
    </row>
    <row r="23" spans="1:15" ht="16.149999999999999" customHeight="1" x14ac:dyDescent="0.25">
      <c r="A23" s="55"/>
      <c r="B23" s="2"/>
      <c r="C23" s="58"/>
      <c r="D23" s="38" t="s">
        <v>23</v>
      </c>
      <c r="E23" s="50">
        <f t="shared" ref="E23:N23" si="5">E33++E43+E54++E64+E74+E84+E114+E144++E154+E164+E175+E205+E245+E255+E285</f>
        <v>0</v>
      </c>
      <c r="F23" s="50">
        <f t="shared" si="5"/>
        <v>0</v>
      </c>
      <c r="G23" s="50">
        <f t="shared" si="5"/>
        <v>0</v>
      </c>
      <c r="H23" s="50">
        <f t="shared" si="5"/>
        <v>0</v>
      </c>
      <c r="I23" s="50">
        <f t="shared" si="5"/>
        <v>0</v>
      </c>
      <c r="J23" s="50">
        <f t="shared" si="5"/>
        <v>0</v>
      </c>
      <c r="K23" s="50">
        <f t="shared" si="5"/>
        <v>0</v>
      </c>
      <c r="L23" s="52">
        <f t="shared" si="5"/>
        <v>0</v>
      </c>
      <c r="M23" s="50">
        <f t="shared" si="5"/>
        <v>0</v>
      </c>
      <c r="N23" s="50">
        <f t="shared" si="5"/>
        <v>0</v>
      </c>
      <c r="O23" s="115">
        <f>E23+F23+G23+H23+I23+J23+K23+L23+M23+N23</f>
        <v>0</v>
      </c>
    </row>
    <row r="24" spans="1:15" ht="16.149999999999999" customHeight="1" thickBot="1" x14ac:dyDescent="0.3">
      <c r="A24" s="56"/>
      <c r="B24" s="1"/>
      <c r="C24" s="59"/>
      <c r="D24" s="40" t="s">
        <v>24</v>
      </c>
      <c r="E24" s="51"/>
      <c r="F24" s="51"/>
      <c r="G24" s="51"/>
      <c r="H24" s="51"/>
      <c r="I24" s="51"/>
      <c r="J24" s="51"/>
      <c r="K24" s="51"/>
      <c r="L24" s="53"/>
      <c r="M24" s="51"/>
      <c r="N24" s="51"/>
      <c r="O24" s="116"/>
    </row>
    <row r="25" spans="1:15" ht="16.5" thickBot="1" x14ac:dyDescent="0.3">
      <c r="A25" s="54">
        <v>1</v>
      </c>
      <c r="B25" s="57" t="s">
        <v>4</v>
      </c>
      <c r="C25" s="63" t="s">
        <v>61</v>
      </c>
      <c r="D25" s="40" t="s">
        <v>16</v>
      </c>
      <c r="E25" s="30">
        <f t="shared" ref="E25:F25" si="6">E26+E28+E30+E31+E33</f>
        <v>77663.399999999994</v>
      </c>
      <c r="F25" s="30">
        <f t="shared" si="6"/>
        <v>66468</v>
      </c>
      <c r="G25" s="30">
        <f t="shared" ref="G25:N25" si="7">G26+G28+G30+G31+G33</f>
        <v>65982.16</v>
      </c>
      <c r="H25" s="30">
        <f t="shared" si="7"/>
        <v>68621.446400000001</v>
      </c>
      <c r="I25" s="30">
        <f t="shared" si="7"/>
        <v>71366.304256000003</v>
      </c>
      <c r="J25" s="30">
        <f t="shared" si="7"/>
        <v>74220.956426240009</v>
      </c>
      <c r="K25" s="30">
        <f t="shared" si="7"/>
        <v>0</v>
      </c>
      <c r="L25" s="32">
        <f t="shared" si="7"/>
        <v>0</v>
      </c>
      <c r="M25" s="30">
        <f t="shared" si="7"/>
        <v>0</v>
      </c>
      <c r="N25" s="30">
        <f t="shared" si="7"/>
        <v>0</v>
      </c>
      <c r="O25" s="33">
        <f>E25+F25+G25+H25+I25+J25+K25+L25+M25+N25</f>
        <v>424322.26708224008</v>
      </c>
    </row>
    <row r="26" spans="1:15" ht="19.899999999999999" customHeight="1" x14ac:dyDescent="0.25">
      <c r="A26" s="55"/>
      <c r="B26" s="58"/>
      <c r="C26" s="64"/>
      <c r="D26" s="38" t="s">
        <v>17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2">
        <v>0</v>
      </c>
      <c r="M26" s="50">
        <v>0</v>
      </c>
      <c r="N26" s="50">
        <v>0</v>
      </c>
      <c r="O26" s="52">
        <f>E26+F26+G26+H26+I26+J26+K26+L26+M26+N26</f>
        <v>0</v>
      </c>
    </row>
    <row r="27" spans="1:15" ht="15.75" customHeight="1" thickBot="1" x14ac:dyDescent="0.3">
      <c r="A27" s="55"/>
      <c r="B27" s="58"/>
      <c r="C27" s="64"/>
      <c r="D27" s="40" t="s">
        <v>18</v>
      </c>
      <c r="E27" s="51"/>
      <c r="F27" s="51"/>
      <c r="G27" s="51"/>
      <c r="H27" s="51"/>
      <c r="I27" s="51"/>
      <c r="J27" s="51"/>
      <c r="K27" s="51"/>
      <c r="L27" s="53"/>
      <c r="M27" s="51"/>
      <c r="N27" s="51"/>
      <c r="O27" s="53"/>
    </row>
    <row r="28" spans="1:15" ht="22.15" customHeight="1" x14ac:dyDescent="0.25">
      <c r="A28" s="55"/>
      <c r="B28" s="58"/>
      <c r="C28" s="64"/>
      <c r="D28" s="38" t="s">
        <v>19</v>
      </c>
      <c r="E28" s="50">
        <v>35209.9</v>
      </c>
      <c r="F28" s="50">
        <v>35209.9</v>
      </c>
      <c r="G28" s="50">
        <v>35209.9</v>
      </c>
      <c r="H28" s="50">
        <f>G28*1.04</f>
        <v>36618.296000000002</v>
      </c>
      <c r="I28" s="50">
        <f t="shared" ref="I28:J28" si="8">H28*1.04</f>
        <v>38083.027840000002</v>
      </c>
      <c r="J28" s="50">
        <f t="shared" si="8"/>
        <v>39606.348953600005</v>
      </c>
      <c r="K28" s="50">
        <v>0</v>
      </c>
      <c r="L28" s="52">
        <v>0</v>
      </c>
      <c r="M28" s="50">
        <v>0</v>
      </c>
      <c r="N28" s="50">
        <v>0</v>
      </c>
      <c r="O28" s="52">
        <f t="shared" ref="O28" si="9">E28+F28+G28+H28+I28+J28+K28+L28+M28+N28</f>
        <v>219937.37279360002</v>
      </c>
    </row>
    <row r="29" spans="1:15" ht="15.75" customHeight="1" thickBot="1" x14ac:dyDescent="0.3">
      <c r="A29" s="55"/>
      <c r="B29" s="58"/>
      <c r="C29" s="64"/>
      <c r="D29" s="40" t="s">
        <v>18</v>
      </c>
      <c r="E29" s="51"/>
      <c r="F29" s="51"/>
      <c r="G29" s="51"/>
      <c r="H29" s="51"/>
      <c r="I29" s="51"/>
      <c r="J29" s="51"/>
      <c r="K29" s="51"/>
      <c r="L29" s="53"/>
      <c r="M29" s="51"/>
      <c r="N29" s="51"/>
      <c r="O29" s="53"/>
    </row>
    <row r="30" spans="1:15" ht="35.25" customHeight="1" thickBot="1" x14ac:dyDescent="0.3">
      <c r="A30" s="55"/>
      <c r="B30" s="58"/>
      <c r="C30" s="64"/>
      <c r="D30" s="40" t="s">
        <v>20</v>
      </c>
      <c r="E30" s="30">
        <v>42453.5</v>
      </c>
      <c r="F30" s="30">
        <v>31258.1</v>
      </c>
      <c r="G30" s="30">
        <v>30772.26</v>
      </c>
      <c r="H30" s="30">
        <f>G30*1.04</f>
        <v>32003.150399999999</v>
      </c>
      <c r="I30" s="30">
        <f>H30*1.04</f>
        <v>33283.276416000001</v>
      </c>
      <c r="J30" s="30">
        <f>I30*1.04</f>
        <v>34614.607472640004</v>
      </c>
      <c r="K30" s="30">
        <v>0</v>
      </c>
      <c r="L30" s="32">
        <v>0</v>
      </c>
      <c r="M30" s="30">
        <v>0</v>
      </c>
      <c r="N30" s="30">
        <v>0</v>
      </c>
      <c r="O30" s="33">
        <f>E30+F30+G30+H30+I30+J30+K30+L30+M30+N30</f>
        <v>204384.89428864</v>
      </c>
    </row>
    <row r="31" spans="1:15" ht="14.45" customHeight="1" x14ac:dyDescent="0.25">
      <c r="A31" s="55"/>
      <c r="B31" s="58"/>
      <c r="C31" s="64"/>
      <c r="D31" s="38" t="s">
        <v>21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2">
        <v>0</v>
      </c>
      <c r="M31" s="50">
        <v>0</v>
      </c>
      <c r="N31" s="50">
        <v>0</v>
      </c>
      <c r="O31" s="52">
        <f>E31+F31+G31+H31+I31+J31+K31+L31+M31+N31</f>
        <v>0</v>
      </c>
    </row>
    <row r="32" spans="1:15" ht="15.6" customHeight="1" thickBot="1" x14ac:dyDescent="0.3">
      <c r="A32" s="55"/>
      <c r="B32" s="58"/>
      <c r="C32" s="64"/>
      <c r="D32" s="40" t="s">
        <v>22</v>
      </c>
      <c r="E32" s="51"/>
      <c r="F32" s="51"/>
      <c r="G32" s="51"/>
      <c r="H32" s="51"/>
      <c r="I32" s="51"/>
      <c r="J32" s="51"/>
      <c r="K32" s="51"/>
      <c r="L32" s="53"/>
      <c r="M32" s="51"/>
      <c r="N32" s="51"/>
      <c r="O32" s="53"/>
    </row>
    <row r="33" spans="1:15" ht="16.899999999999999" customHeight="1" x14ac:dyDescent="0.25">
      <c r="A33" s="55"/>
      <c r="B33" s="58"/>
      <c r="C33" s="64"/>
      <c r="D33" s="38" t="s">
        <v>23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2">
        <v>0</v>
      </c>
      <c r="M33" s="50">
        <v>0</v>
      </c>
      <c r="N33" s="50">
        <v>0</v>
      </c>
      <c r="O33" s="52">
        <f t="shared" ref="O33" si="10">E33+F33+G33+H33+I33+J33+K33+L33+M33+N33</f>
        <v>0</v>
      </c>
    </row>
    <row r="34" spans="1:15" ht="15" customHeight="1" thickBot="1" x14ac:dyDescent="0.3">
      <c r="A34" s="56"/>
      <c r="B34" s="59"/>
      <c r="C34" s="65"/>
      <c r="D34" s="40" t="s">
        <v>24</v>
      </c>
      <c r="E34" s="51"/>
      <c r="F34" s="51"/>
      <c r="G34" s="51"/>
      <c r="H34" s="51"/>
      <c r="I34" s="51"/>
      <c r="J34" s="51"/>
      <c r="K34" s="51"/>
      <c r="L34" s="53"/>
      <c r="M34" s="51"/>
      <c r="N34" s="51"/>
      <c r="O34" s="53"/>
    </row>
    <row r="35" spans="1:15" ht="17.45" customHeight="1" thickBot="1" x14ac:dyDescent="0.3">
      <c r="A35" s="54">
        <v>2</v>
      </c>
      <c r="B35" s="57" t="s">
        <v>4</v>
      </c>
      <c r="C35" s="63" t="s">
        <v>62</v>
      </c>
      <c r="D35" s="40" t="s">
        <v>16</v>
      </c>
      <c r="E35" s="30">
        <f t="shared" ref="E35:F35" si="11">E36+E38+E40+E41+E43</f>
        <v>185792.3</v>
      </c>
      <c r="F35" s="30">
        <f t="shared" si="11"/>
        <v>169934.4</v>
      </c>
      <c r="G35" s="30">
        <f t="shared" ref="G35:N35" si="12">G36+G38+G40+G41+G43</f>
        <v>171036.1</v>
      </c>
      <c r="H35" s="30">
        <f t="shared" si="12"/>
        <v>177877.54399999999</v>
      </c>
      <c r="I35" s="30">
        <f t="shared" si="12"/>
        <v>184992.64576000001</v>
      </c>
      <c r="J35" s="30">
        <f t="shared" si="12"/>
        <v>192392.35159040004</v>
      </c>
      <c r="K35" s="30">
        <f t="shared" si="12"/>
        <v>0</v>
      </c>
      <c r="L35" s="32">
        <f t="shared" si="12"/>
        <v>0</v>
      </c>
      <c r="M35" s="30">
        <f t="shared" si="12"/>
        <v>0</v>
      </c>
      <c r="N35" s="30">
        <f t="shared" si="12"/>
        <v>0</v>
      </c>
      <c r="O35" s="33">
        <f>E35+F35+G35+H35+I35+J35+K35+L35+M35+N35</f>
        <v>1082025.3413503999</v>
      </c>
    </row>
    <row r="36" spans="1:15" ht="19.149999999999999" customHeight="1" x14ac:dyDescent="0.25">
      <c r="A36" s="55"/>
      <c r="B36" s="58"/>
      <c r="C36" s="64"/>
      <c r="D36" s="38" t="s">
        <v>17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2">
        <v>0</v>
      </c>
      <c r="M36" s="50">
        <v>0</v>
      </c>
      <c r="N36" s="50">
        <v>0</v>
      </c>
      <c r="O36" s="52">
        <f>E36+F36+G36+H36+I36+J36+K36+L36+M36+N36</f>
        <v>0</v>
      </c>
    </row>
    <row r="37" spans="1:15" ht="15.75" customHeight="1" thickBot="1" x14ac:dyDescent="0.3">
      <c r="A37" s="55"/>
      <c r="B37" s="58"/>
      <c r="C37" s="64"/>
      <c r="D37" s="40" t="s">
        <v>18</v>
      </c>
      <c r="E37" s="51"/>
      <c r="F37" s="51"/>
      <c r="G37" s="51"/>
      <c r="H37" s="51"/>
      <c r="I37" s="51"/>
      <c r="J37" s="51"/>
      <c r="K37" s="51"/>
      <c r="L37" s="53"/>
      <c r="M37" s="51"/>
      <c r="N37" s="51"/>
      <c r="O37" s="53"/>
    </row>
    <row r="38" spans="1:15" ht="19.899999999999999" customHeight="1" x14ac:dyDescent="0.25">
      <c r="A38" s="55"/>
      <c r="B38" s="58"/>
      <c r="C38" s="64"/>
      <c r="D38" s="38" t="s">
        <v>19</v>
      </c>
      <c r="E38" s="50">
        <v>133379</v>
      </c>
      <c r="F38" s="50">
        <v>126590</v>
      </c>
      <c r="G38" s="50">
        <v>126590</v>
      </c>
      <c r="H38" s="50">
        <f t="shared" ref="H38:J38" si="13">G38*1.04</f>
        <v>131653.6</v>
      </c>
      <c r="I38" s="50">
        <f t="shared" si="13"/>
        <v>136919.74400000001</v>
      </c>
      <c r="J38" s="50">
        <f t="shared" si="13"/>
        <v>142396.53376000002</v>
      </c>
      <c r="K38" s="50">
        <v>0</v>
      </c>
      <c r="L38" s="52">
        <v>0</v>
      </c>
      <c r="M38" s="50">
        <v>0</v>
      </c>
      <c r="N38" s="50">
        <v>0</v>
      </c>
      <c r="O38" s="52">
        <f t="shared" ref="O38" si="14">E38+F38+G38+H38+I38+J38+K38+L38+M38+N38</f>
        <v>797528.87776000006</v>
      </c>
    </row>
    <row r="39" spans="1:15" ht="15.75" customHeight="1" thickBot="1" x14ac:dyDescent="0.3">
      <c r="A39" s="55"/>
      <c r="B39" s="58"/>
      <c r="C39" s="64"/>
      <c r="D39" s="40" t="s">
        <v>18</v>
      </c>
      <c r="E39" s="51"/>
      <c r="F39" s="51"/>
      <c r="G39" s="51"/>
      <c r="H39" s="51"/>
      <c r="I39" s="51"/>
      <c r="J39" s="51"/>
      <c r="K39" s="51"/>
      <c r="L39" s="53"/>
      <c r="M39" s="51"/>
      <c r="N39" s="51"/>
      <c r="O39" s="53"/>
    </row>
    <row r="40" spans="1:15" ht="32.25" customHeight="1" thickBot="1" x14ac:dyDescent="0.3">
      <c r="A40" s="55"/>
      <c r="B40" s="58"/>
      <c r="C40" s="64"/>
      <c r="D40" s="40" t="s">
        <v>20</v>
      </c>
      <c r="E40" s="30">
        <v>52413.3</v>
      </c>
      <c r="F40" s="30">
        <v>43344.4</v>
      </c>
      <c r="G40" s="30">
        <v>44446.1</v>
      </c>
      <c r="H40" s="30">
        <f t="shared" ref="H40:J40" si="15">G40*1.04</f>
        <v>46223.944000000003</v>
      </c>
      <c r="I40" s="30">
        <f t="shared" si="15"/>
        <v>48072.901760000008</v>
      </c>
      <c r="J40" s="30">
        <f t="shared" si="15"/>
        <v>49995.81783040001</v>
      </c>
      <c r="K40" s="30">
        <v>0</v>
      </c>
      <c r="L40" s="32">
        <v>0</v>
      </c>
      <c r="M40" s="30">
        <v>0</v>
      </c>
      <c r="N40" s="30">
        <v>0</v>
      </c>
      <c r="O40" s="33">
        <f>E40+F40+G40+H40+I40+J40+K40+L40+M40+N40</f>
        <v>284496.4635904</v>
      </c>
    </row>
    <row r="41" spans="1:15" ht="15" customHeight="1" x14ac:dyDescent="0.25">
      <c r="A41" s="55"/>
      <c r="B41" s="58"/>
      <c r="C41" s="64"/>
      <c r="D41" s="38" t="s">
        <v>25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2">
        <v>0</v>
      </c>
      <c r="M41" s="50">
        <v>0</v>
      </c>
      <c r="N41" s="50">
        <v>0</v>
      </c>
      <c r="O41" s="52">
        <f>E41+F41+G41+H41+I41+J41+K41+L41+M41+N41</f>
        <v>0</v>
      </c>
    </row>
    <row r="42" spans="1:15" ht="15" customHeight="1" thickBot="1" x14ac:dyDescent="0.3">
      <c r="A42" s="55"/>
      <c r="B42" s="58"/>
      <c r="C42" s="64"/>
      <c r="D42" s="40" t="s">
        <v>26</v>
      </c>
      <c r="E42" s="51"/>
      <c r="F42" s="51"/>
      <c r="G42" s="51"/>
      <c r="H42" s="51"/>
      <c r="I42" s="51"/>
      <c r="J42" s="51"/>
      <c r="K42" s="51"/>
      <c r="L42" s="53"/>
      <c r="M42" s="51"/>
      <c r="N42" s="51"/>
      <c r="O42" s="53"/>
    </row>
    <row r="43" spans="1:15" ht="16.149999999999999" customHeight="1" x14ac:dyDescent="0.25">
      <c r="A43" s="55"/>
      <c r="B43" s="58"/>
      <c r="C43" s="64"/>
      <c r="D43" s="38" t="s">
        <v>23</v>
      </c>
      <c r="E43" s="50">
        <v>0</v>
      </c>
      <c r="F43" s="50">
        <v>0</v>
      </c>
      <c r="G43" s="50">
        <v>0</v>
      </c>
      <c r="H43" s="50"/>
      <c r="I43" s="50">
        <v>0</v>
      </c>
      <c r="J43" s="50">
        <v>0</v>
      </c>
      <c r="K43" s="50">
        <v>0</v>
      </c>
      <c r="L43" s="52">
        <v>0</v>
      </c>
      <c r="M43" s="50">
        <v>0</v>
      </c>
      <c r="N43" s="50">
        <v>0</v>
      </c>
      <c r="O43" s="52">
        <f t="shared" ref="O43" si="16">E43+F43+G43+H43+I43+J43+K43+L43+M43+N43</f>
        <v>0</v>
      </c>
    </row>
    <row r="44" spans="1:15" ht="16.899999999999999" customHeight="1" thickBot="1" x14ac:dyDescent="0.3">
      <c r="A44" s="56"/>
      <c r="B44" s="59"/>
      <c r="C44" s="65"/>
      <c r="D44" s="40" t="s">
        <v>24</v>
      </c>
      <c r="E44" s="51"/>
      <c r="F44" s="51"/>
      <c r="G44" s="51"/>
      <c r="H44" s="51"/>
      <c r="I44" s="51"/>
      <c r="J44" s="51"/>
      <c r="K44" s="51"/>
      <c r="L44" s="53"/>
      <c r="M44" s="51"/>
      <c r="N44" s="51"/>
      <c r="O44" s="53"/>
    </row>
    <row r="45" spans="1:15" ht="16.5" thickBot="1" x14ac:dyDescent="0.3">
      <c r="A45" s="54">
        <v>3</v>
      </c>
      <c r="B45" s="57" t="s">
        <v>4</v>
      </c>
      <c r="C45" s="57" t="s">
        <v>49</v>
      </c>
      <c r="D45" s="40" t="s">
        <v>16</v>
      </c>
      <c r="E45" s="30">
        <f t="shared" ref="E45:G45" si="17">E46+E48+E50+E52+E54</f>
        <v>12108.6</v>
      </c>
      <c r="F45" s="30">
        <f t="shared" si="17"/>
        <v>12108.6</v>
      </c>
      <c r="G45" s="30">
        <f t="shared" si="17"/>
        <v>12108.6</v>
      </c>
      <c r="H45" s="30">
        <f t="shared" ref="H45:N45" si="18">H46+H48+H50+H52+H54</f>
        <v>12108.6</v>
      </c>
      <c r="I45" s="30">
        <f t="shared" si="18"/>
        <v>12108.6</v>
      </c>
      <c r="J45" s="30">
        <f t="shared" si="18"/>
        <v>12108.6</v>
      </c>
      <c r="K45" s="30">
        <f t="shared" si="18"/>
        <v>0</v>
      </c>
      <c r="L45" s="32">
        <f t="shared" si="18"/>
        <v>0</v>
      </c>
      <c r="M45" s="30">
        <f t="shared" si="18"/>
        <v>0</v>
      </c>
      <c r="N45" s="30">
        <f t="shared" si="18"/>
        <v>0</v>
      </c>
      <c r="O45" s="33">
        <f>E45+F45+G45+H45+I45+J45+K45+L45+M45+N45</f>
        <v>72651.600000000006</v>
      </c>
    </row>
    <row r="46" spans="1:15" ht="21" customHeight="1" x14ac:dyDescent="0.25">
      <c r="A46" s="55"/>
      <c r="B46" s="58"/>
      <c r="C46" s="58"/>
      <c r="D46" s="38" t="s">
        <v>17</v>
      </c>
      <c r="E46" s="50">
        <v>12108.6</v>
      </c>
      <c r="F46" s="50">
        <v>12108.6</v>
      </c>
      <c r="G46" s="50">
        <v>12108.6</v>
      </c>
      <c r="H46" s="50">
        <v>12108.6</v>
      </c>
      <c r="I46" s="50">
        <v>12108.6</v>
      </c>
      <c r="J46" s="50">
        <v>12108.6</v>
      </c>
      <c r="K46" s="50">
        <v>0</v>
      </c>
      <c r="L46" s="52">
        <v>0</v>
      </c>
      <c r="M46" s="50">
        <v>0</v>
      </c>
      <c r="N46" s="50">
        <v>0</v>
      </c>
      <c r="O46" s="113">
        <f>E46+F46+G46+H46+I46+J46+K46+L46+M46+N46</f>
        <v>72651.600000000006</v>
      </c>
    </row>
    <row r="47" spans="1:15" ht="15.75" customHeight="1" thickBot="1" x14ac:dyDescent="0.3">
      <c r="A47" s="55"/>
      <c r="B47" s="58"/>
      <c r="C47" s="58"/>
      <c r="D47" s="40" t="s">
        <v>18</v>
      </c>
      <c r="E47" s="51"/>
      <c r="F47" s="51"/>
      <c r="G47" s="51"/>
      <c r="H47" s="51"/>
      <c r="I47" s="51"/>
      <c r="J47" s="51"/>
      <c r="K47" s="51"/>
      <c r="L47" s="53"/>
      <c r="M47" s="51"/>
      <c r="N47" s="51"/>
      <c r="O47" s="114"/>
    </row>
    <row r="48" spans="1:15" ht="18" customHeight="1" x14ac:dyDescent="0.25">
      <c r="A48" s="55"/>
      <c r="B48" s="58"/>
      <c r="C48" s="58"/>
      <c r="D48" s="38" t="s">
        <v>19</v>
      </c>
      <c r="E48" s="50">
        <v>0</v>
      </c>
      <c r="F48" s="50">
        <v>0</v>
      </c>
      <c r="G48" s="50">
        <f>F48*1.04</f>
        <v>0</v>
      </c>
      <c r="H48" s="50">
        <f t="shared" ref="H48:J48" si="19">G48*1.04</f>
        <v>0</v>
      </c>
      <c r="I48" s="50">
        <f t="shared" si="19"/>
        <v>0</v>
      </c>
      <c r="J48" s="50">
        <f t="shared" si="19"/>
        <v>0</v>
      </c>
      <c r="K48" s="50">
        <v>0</v>
      </c>
      <c r="L48" s="52">
        <v>0</v>
      </c>
      <c r="M48" s="50">
        <v>0</v>
      </c>
      <c r="N48" s="50">
        <v>0</v>
      </c>
      <c r="O48" s="113">
        <f>E48+F48+G48+H48+I48+J48+K48+L48+M48+N48</f>
        <v>0</v>
      </c>
    </row>
    <row r="49" spans="1:15" ht="15.75" customHeight="1" thickBot="1" x14ac:dyDescent="0.3">
      <c r="A49" s="55"/>
      <c r="B49" s="58"/>
      <c r="C49" s="58"/>
      <c r="D49" s="40" t="s">
        <v>18</v>
      </c>
      <c r="E49" s="51"/>
      <c r="F49" s="51"/>
      <c r="G49" s="51"/>
      <c r="H49" s="51"/>
      <c r="I49" s="51"/>
      <c r="J49" s="51"/>
      <c r="K49" s="51"/>
      <c r="L49" s="53"/>
      <c r="M49" s="51"/>
      <c r="N49" s="51"/>
      <c r="O49" s="114"/>
    </row>
    <row r="50" spans="1:15" ht="31.5" customHeight="1" thickBot="1" x14ac:dyDescent="0.3">
      <c r="A50" s="55"/>
      <c r="B50" s="58"/>
      <c r="C50" s="58"/>
      <c r="D50" s="63" t="s">
        <v>20</v>
      </c>
      <c r="E50" s="50">
        <v>0</v>
      </c>
      <c r="F50" s="50">
        <v>0</v>
      </c>
      <c r="G50" s="50">
        <f>F50*1.04</f>
        <v>0</v>
      </c>
      <c r="H50" s="50">
        <f t="shared" ref="H50:J50" si="20">G50*1.04</f>
        <v>0</v>
      </c>
      <c r="I50" s="50">
        <f t="shared" si="20"/>
        <v>0</v>
      </c>
      <c r="J50" s="50">
        <f t="shared" si="20"/>
        <v>0</v>
      </c>
      <c r="K50" s="50">
        <v>0</v>
      </c>
      <c r="L50" s="52">
        <v>0</v>
      </c>
      <c r="M50" s="50">
        <v>0</v>
      </c>
      <c r="N50" s="50">
        <v>0</v>
      </c>
      <c r="O50" s="113">
        <f>E50+F50+G50+H50+I50+J50+K50+L50+M50+N50</f>
        <v>0</v>
      </c>
    </row>
    <row r="51" spans="1:15" ht="0.6" customHeight="1" thickBot="1" x14ac:dyDescent="0.3">
      <c r="A51" s="55"/>
      <c r="B51" s="58"/>
      <c r="C51" s="58"/>
      <c r="D51" s="65"/>
      <c r="E51" s="51"/>
      <c r="F51" s="51"/>
      <c r="G51" s="51"/>
      <c r="H51" s="51"/>
      <c r="I51" s="51"/>
      <c r="J51" s="51"/>
      <c r="K51" s="51"/>
      <c r="L51" s="53"/>
      <c r="M51" s="51"/>
      <c r="N51" s="51"/>
      <c r="O51" s="114"/>
    </row>
    <row r="52" spans="1:15" ht="15" customHeight="1" x14ac:dyDescent="0.25">
      <c r="A52" s="55"/>
      <c r="B52" s="58"/>
      <c r="C52" s="58"/>
      <c r="D52" s="38" t="s">
        <v>25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2">
        <v>0</v>
      </c>
      <c r="M52" s="50">
        <v>0</v>
      </c>
      <c r="N52" s="50">
        <v>0</v>
      </c>
      <c r="O52" s="113">
        <f>E52+F52+G52+H52+I52+J52+K52+L52+M52+N52</f>
        <v>0</v>
      </c>
    </row>
    <row r="53" spans="1:15" ht="16.149999999999999" customHeight="1" thickBot="1" x14ac:dyDescent="0.3">
      <c r="A53" s="55"/>
      <c r="B53" s="58"/>
      <c r="C53" s="58"/>
      <c r="D53" s="40" t="s">
        <v>26</v>
      </c>
      <c r="E53" s="51"/>
      <c r="F53" s="51"/>
      <c r="G53" s="51"/>
      <c r="H53" s="51"/>
      <c r="I53" s="51"/>
      <c r="J53" s="51"/>
      <c r="K53" s="51"/>
      <c r="L53" s="53"/>
      <c r="M53" s="51"/>
      <c r="N53" s="51"/>
      <c r="O53" s="114"/>
    </row>
    <row r="54" spans="1:15" ht="16.899999999999999" customHeight="1" x14ac:dyDescent="0.25">
      <c r="A54" s="55"/>
      <c r="B54" s="58"/>
      <c r="C54" s="58"/>
      <c r="D54" s="38" t="s">
        <v>23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2">
        <v>0</v>
      </c>
      <c r="M54" s="50">
        <v>0</v>
      </c>
      <c r="N54" s="50">
        <v>0</v>
      </c>
      <c r="O54" s="113">
        <f>E54+F54+G54+H54+I54+J54+K54+L54+M54+N54</f>
        <v>0</v>
      </c>
    </row>
    <row r="55" spans="1:15" ht="19.149999999999999" customHeight="1" thickBot="1" x14ac:dyDescent="0.3">
      <c r="A55" s="56"/>
      <c r="B55" s="59"/>
      <c r="C55" s="59"/>
      <c r="D55" s="40" t="s">
        <v>24</v>
      </c>
      <c r="E55" s="51"/>
      <c r="F55" s="51"/>
      <c r="G55" s="51"/>
      <c r="H55" s="51"/>
      <c r="I55" s="51"/>
      <c r="J55" s="51"/>
      <c r="K55" s="51"/>
      <c r="L55" s="53"/>
      <c r="M55" s="51"/>
      <c r="N55" s="51"/>
      <c r="O55" s="114"/>
    </row>
    <row r="56" spans="1:15" ht="16.5" thickBot="1" x14ac:dyDescent="0.3">
      <c r="A56" s="54">
        <v>4</v>
      </c>
      <c r="B56" s="57" t="s">
        <v>4</v>
      </c>
      <c r="C56" s="57" t="s">
        <v>50</v>
      </c>
      <c r="D56" s="40" t="s">
        <v>16</v>
      </c>
      <c r="E56" s="30">
        <f t="shared" ref="E56:N56" si="21">E57+E59+E61+E62+E64</f>
        <v>8061.0999999999995</v>
      </c>
      <c r="F56" s="30">
        <f t="shared" si="21"/>
        <v>7727.9000000000005</v>
      </c>
      <c r="G56" s="30">
        <f t="shared" si="21"/>
        <v>7901.2000000000007</v>
      </c>
      <c r="H56" s="30">
        <f t="shared" si="21"/>
        <v>7891.6</v>
      </c>
      <c r="I56" s="30">
        <f t="shared" si="21"/>
        <v>7891.6</v>
      </c>
      <c r="J56" s="30">
        <f t="shared" si="21"/>
        <v>7891.6</v>
      </c>
      <c r="K56" s="30">
        <f t="shared" si="21"/>
        <v>0</v>
      </c>
      <c r="L56" s="32">
        <f t="shared" si="21"/>
        <v>0</v>
      </c>
      <c r="M56" s="30">
        <f t="shared" si="21"/>
        <v>0</v>
      </c>
      <c r="N56" s="30">
        <f t="shared" si="21"/>
        <v>0</v>
      </c>
      <c r="O56" s="33">
        <f>E56+F56+G56+H56+I56+J56+K56+L56+M56+N56</f>
        <v>47365</v>
      </c>
    </row>
    <row r="57" spans="1:15" ht="15" customHeight="1" x14ac:dyDescent="0.25">
      <c r="A57" s="55"/>
      <c r="B57" s="58"/>
      <c r="C57" s="58"/>
      <c r="D57" s="38" t="s">
        <v>17</v>
      </c>
      <c r="E57" s="50">
        <v>7501.576</v>
      </c>
      <c r="F57" s="50">
        <v>7191.5640000000003</v>
      </c>
      <c r="G57" s="50">
        <v>7352.7730000000001</v>
      </c>
      <c r="H57" s="50">
        <v>7422.06</v>
      </c>
      <c r="I57" s="50">
        <v>7422.06</v>
      </c>
      <c r="J57" s="50">
        <v>7422.06</v>
      </c>
      <c r="K57" s="50">
        <v>0</v>
      </c>
      <c r="L57" s="52">
        <v>0</v>
      </c>
      <c r="M57" s="50">
        <v>0</v>
      </c>
      <c r="N57" s="50">
        <v>0</v>
      </c>
      <c r="O57" s="52">
        <f>E57+F57+G57+H57+I57+J57+K57+L57+M57+N57</f>
        <v>44312.093000000001</v>
      </c>
    </row>
    <row r="58" spans="1:15" ht="15.75" customHeight="1" thickBot="1" x14ac:dyDescent="0.3">
      <c r="A58" s="55"/>
      <c r="B58" s="58"/>
      <c r="C58" s="58"/>
      <c r="D58" s="40" t="s">
        <v>18</v>
      </c>
      <c r="E58" s="51"/>
      <c r="F58" s="51"/>
      <c r="G58" s="51"/>
      <c r="H58" s="51"/>
      <c r="I58" s="51"/>
      <c r="J58" s="51"/>
      <c r="K58" s="51"/>
      <c r="L58" s="53"/>
      <c r="M58" s="51"/>
      <c r="N58" s="51"/>
      <c r="O58" s="53"/>
    </row>
    <row r="59" spans="1:15" ht="19.899999999999999" customHeight="1" x14ac:dyDescent="0.25">
      <c r="A59" s="55"/>
      <c r="B59" s="58"/>
      <c r="C59" s="58"/>
      <c r="D59" s="38" t="s">
        <v>19</v>
      </c>
      <c r="E59" s="50">
        <v>478.82400000000001</v>
      </c>
      <c r="F59" s="50">
        <v>459.036</v>
      </c>
      <c r="G59" s="50">
        <v>469.327</v>
      </c>
      <c r="H59" s="50">
        <v>390.64</v>
      </c>
      <c r="I59" s="50">
        <v>390.64</v>
      </c>
      <c r="J59" s="50">
        <v>390.64</v>
      </c>
      <c r="K59" s="50">
        <v>0</v>
      </c>
      <c r="L59" s="52">
        <v>0</v>
      </c>
      <c r="M59" s="50">
        <v>0</v>
      </c>
      <c r="N59" s="50">
        <v>0</v>
      </c>
      <c r="O59" s="52">
        <f t="shared" ref="O59" si="22">E59+F59+G59+H59+I59+J59+K59+L59+M59+N59</f>
        <v>2579.1069999999995</v>
      </c>
    </row>
    <row r="60" spans="1:15" ht="15.75" customHeight="1" thickBot="1" x14ac:dyDescent="0.3">
      <c r="A60" s="55"/>
      <c r="B60" s="58"/>
      <c r="C60" s="58"/>
      <c r="D60" s="40" t="s">
        <v>18</v>
      </c>
      <c r="E60" s="51"/>
      <c r="F60" s="51"/>
      <c r="G60" s="51"/>
      <c r="H60" s="51"/>
      <c r="I60" s="51"/>
      <c r="J60" s="51"/>
      <c r="K60" s="51"/>
      <c r="L60" s="53"/>
      <c r="M60" s="51"/>
      <c r="N60" s="51"/>
      <c r="O60" s="53"/>
    </row>
    <row r="61" spans="1:15" ht="33.75" customHeight="1" thickBot="1" x14ac:dyDescent="0.3">
      <c r="A61" s="55"/>
      <c r="B61" s="58"/>
      <c r="C61" s="58"/>
      <c r="D61" s="40" t="s">
        <v>20</v>
      </c>
      <c r="E61" s="30">
        <v>80.7</v>
      </c>
      <c r="F61" s="30">
        <v>77.3</v>
      </c>
      <c r="G61" s="30">
        <v>79.099999999999994</v>
      </c>
      <c r="H61" s="30">
        <v>78.900000000000006</v>
      </c>
      <c r="I61" s="30">
        <v>78.900000000000006</v>
      </c>
      <c r="J61" s="30">
        <v>78.900000000000006</v>
      </c>
      <c r="K61" s="30">
        <v>0</v>
      </c>
      <c r="L61" s="32">
        <v>0</v>
      </c>
      <c r="M61" s="30">
        <v>0</v>
      </c>
      <c r="N61" s="30">
        <v>0</v>
      </c>
      <c r="O61" s="33">
        <f>E61+F61+G61+H61+I61+J61+K61+L61+M61+N61</f>
        <v>473.79999999999995</v>
      </c>
    </row>
    <row r="62" spans="1:15" ht="15" customHeight="1" x14ac:dyDescent="0.25">
      <c r="A62" s="55"/>
      <c r="B62" s="58"/>
      <c r="C62" s="58"/>
      <c r="D62" s="38" t="s">
        <v>25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2">
        <v>0</v>
      </c>
      <c r="M62" s="50">
        <v>0</v>
      </c>
      <c r="N62" s="50">
        <v>0</v>
      </c>
      <c r="O62" s="52">
        <f>E62+F62+G62+H62+I62+J62+K62+L62+M62+N62</f>
        <v>0</v>
      </c>
    </row>
    <row r="63" spans="1:15" ht="19.149999999999999" customHeight="1" thickBot="1" x14ac:dyDescent="0.3">
      <c r="A63" s="55"/>
      <c r="B63" s="58"/>
      <c r="C63" s="58"/>
      <c r="D63" s="40" t="s">
        <v>26</v>
      </c>
      <c r="E63" s="51"/>
      <c r="F63" s="51"/>
      <c r="G63" s="51"/>
      <c r="H63" s="51"/>
      <c r="I63" s="51"/>
      <c r="J63" s="51"/>
      <c r="K63" s="51"/>
      <c r="L63" s="53"/>
      <c r="M63" s="51"/>
      <c r="N63" s="51"/>
      <c r="O63" s="53"/>
    </row>
    <row r="64" spans="1:15" ht="15" customHeight="1" x14ac:dyDescent="0.25">
      <c r="A64" s="55"/>
      <c r="B64" s="58"/>
      <c r="C64" s="58"/>
      <c r="D64" s="38" t="s">
        <v>23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2">
        <v>0</v>
      </c>
      <c r="M64" s="50">
        <v>0</v>
      </c>
      <c r="N64" s="50">
        <v>0</v>
      </c>
      <c r="O64" s="52">
        <f t="shared" ref="O64" si="23">E64+F64+G64+H64+I64+J64+K64+L64+M64+N64</f>
        <v>0</v>
      </c>
    </row>
    <row r="65" spans="1:15" ht="15.6" customHeight="1" thickBot="1" x14ac:dyDescent="0.3">
      <c r="A65" s="56"/>
      <c r="B65" s="59"/>
      <c r="C65" s="59"/>
      <c r="D65" s="40" t="s">
        <v>24</v>
      </c>
      <c r="E65" s="51"/>
      <c r="F65" s="51"/>
      <c r="G65" s="51"/>
      <c r="H65" s="51"/>
      <c r="I65" s="51"/>
      <c r="J65" s="51"/>
      <c r="K65" s="51"/>
      <c r="L65" s="53"/>
      <c r="M65" s="51"/>
      <c r="N65" s="51"/>
      <c r="O65" s="53"/>
    </row>
    <row r="66" spans="1:15" ht="16.5" thickBot="1" x14ac:dyDescent="0.3">
      <c r="A66" s="54">
        <v>5</v>
      </c>
      <c r="B66" s="57" t="s">
        <v>4</v>
      </c>
      <c r="C66" s="57" t="s">
        <v>63</v>
      </c>
      <c r="D66" s="40" t="s">
        <v>16</v>
      </c>
      <c r="E66" s="30">
        <f t="shared" ref="E66:F66" si="24">E67+E69+E71+E72+E74</f>
        <v>120</v>
      </c>
      <c r="F66" s="30">
        <f t="shared" si="24"/>
        <v>120</v>
      </c>
      <c r="G66" s="30">
        <f t="shared" ref="G66:N66" si="25">G67+G69+G71+G72+G74</f>
        <v>120</v>
      </c>
      <c r="H66" s="30">
        <f t="shared" si="25"/>
        <v>120</v>
      </c>
      <c r="I66" s="30">
        <f t="shared" si="25"/>
        <v>120</v>
      </c>
      <c r="J66" s="30">
        <f t="shared" si="25"/>
        <v>120</v>
      </c>
      <c r="K66" s="30">
        <f t="shared" si="25"/>
        <v>0</v>
      </c>
      <c r="L66" s="32">
        <f t="shared" si="25"/>
        <v>0</v>
      </c>
      <c r="M66" s="30">
        <f t="shared" si="25"/>
        <v>0</v>
      </c>
      <c r="N66" s="30">
        <f t="shared" si="25"/>
        <v>0</v>
      </c>
      <c r="O66" s="33">
        <f>E66+F66+G66+H66+I66+J66+K66+L66+M66+N66</f>
        <v>720</v>
      </c>
    </row>
    <row r="67" spans="1:15" ht="15" customHeight="1" x14ac:dyDescent="0.25">
      <c r="A67" s="55"/>
      <c r="B67" s="58"/>
      <c r="C67" s="58"/>
      <c r="D67" s="38" t="s">
        <v>17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2">
        <v>0</v>
      </c>
      <c r="M67" s="50">
        <v>0</v>
      </c>
      <c r="N67" s="50">
        <v>0</v>
      </c>
      <c r="O67" s="52">
        <f>E67+F67+G67+H67+I67+J67+K67+L67+M67+N67</f>
        <v>0</v>
      </c>
    </row>
    <row r="68" spans="1:15" ht="15.75" customHeight="1" thickBot="1" x14ac:dyDescent="0.3">
      <c r="A68" s="55"/>
      <c r="B68" s="58"/>
      <c r="C68" s="58"/>
      <c r="D68" s="40" t="s">
        <v>18</v>
      </c>
      <c r="E68" s="51"/>
      <c r="F68" s="51"/>
      <c r="G68" s="51"/>
      <c r="H68" s="51"/>
      <c r="I68" s="51"/>
      <c r="J68" s="51"/>
      <c r="K68" s="51"/>
      <c r="L68" s="53"/>
      <c r="M68" s="51"/>
      <c r="N68" s="51"/>
      <c r="O68" s="53"/>
    </row>
    <row r="69" spans="1:15" ht="21" customHeight="1" x14ac:dyDescent="0.25">
      <c r="A69" s="55"/>
      <c r="B69" s="58"/>
      <c r="C69" s="58"/>
      <c r="D69" s="38" t="s">
        <v>19</v>
      </c>
      <c r="E69" s="50">
        <v>0</v>
      </c>
      <c r="F69" s="50">
        <v>0</v>
      </c>
      <c r="G69" s="50">
        <f>F69*1.04</f>
        <v>0</v>
      </c>
      <c r="H69" s="50">
        <f t="shared" ref="H69:J69" si="26">G69*1.04</f>
        <v>0</v>
      </c>
      <c r="I69" s="50">
        <f t="shared" si="26"/>
        <v>0</v>
      </c>
      <c r="J69" s="50">
        <f t="shared" si="26"/>
        <v>0</v>
      </c>
      <c r="K69" s="50">
        <v>0</v>
      </c>
      <c r="L69" s="52">
        <v>0</v>
      </c>
      <c r="M69" s="50">
        <v>0</v>
      </c>
      <c r="N69" s="50">
        <v>0</v>
      </c>
      <c r="O69" s="52">
        <f t="shared" ref="O69" si="27">E69+F69+G69+H69+I69+J69+K69+L69+M69+N69</f>
        <v>0</v>
      </c>
    </row>
    <row r="70" spans="1:15" ht="15.75" customHeight="1" thickBot="1" x14ac:dyDescent="0.3">
      <c r="A70" s="55"/>
      <c r="B70" s="58"/>
      <c r="C70" s="58"/>
      <c r="D70" s="40" t="s">
        <v>18</v>
      </c>
      <c r="E70" s="51"/>
      <c r="F70" s="51"/>
      <c r="G70" s="51"/>
      <c r="H70" s="51"/>
      <c r="I70" s="51"/>
      <c r="J70" s="51"/>
      <c r="K70" s="51"/>
      <c r="L70" s="53"/>
      <c r="M70" s="51"/>
      <c r="N70" s="51"/>
      <c r="O70" s="53"/>
    </row>
    <row r="71" spans="1:15" ht="34.5" customHeight="1" thickBot="1" x14ac:dyDescent="0.3">
      <c r="A71" s="55"/>
      <c r="B71" s="58"/>
      <c r="C71" s="58"/>
      <c r="D71" s="40" t="s">
        <v>20</v>
      </c>
      <c r="E71" s="30">
        <v>120</v>
      </c>
      <c r="F71" s="30">
        <v>120</v>
      </c>
      <c r="G71" s="30">
        <v>120</v>
      </c>
      <c r="H71" s="30">
        <v>120</v>
      </c>
      <c r="I71" s="30">
        <v>120</v>
      </c>
      <c r="J71" s="30">
        <v>120</v>
      </c>
      <c r="K71" s="30"/>
      <c r="L71" s="32"/>
      <c r="M71" s="30"/>
      <c r="N71" s="30"/>
      <c r="O71" s="33">
        <f>E71+F71+G71+H71+I71+J71+K71+L71+M71+N71</f>
        <v>720</v>
      </c>
    </row>
    <row r="72" spans="1:15" ht="15" customHeight="1" x14ac:dyDescent="0.25">
      <c r="A72" s="55"/>
      <c r="B72" s="58"/>
      <c r="C72" s="58"/>
      <c r="D72" s="38" t="s">
        <v>25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2">
        <v>0</v>
      </c>
      <c r="M72" s="50">
        <v>0</v>
      </c>
      <c r="N72" s="50">
        <v>0</v>
      </c>
      <c r="O72" s="52">
        <f>E72+F72+G72+H72+I72+J72+K72+L72+M72+N72</f>
        <v>0</v>
      </c>
    </row>
    <row r="73" spans="1:15" ht="18.600000000000001" customHeight="1" thickBot="1" x14ac:dyDescent="0.3">
      <c r="A73" s="55"/>
      <c r="B73" s="58"/>
      <c r="C73" s="58"/>
      <c r="D73" s="40" t="s">
        <v>26</v>
      </c>
      <c r="E73" s="51"/>
      <c r="F73" s="51"/>
      <c r="G73" s="51"/>
      <c r="H73" s="51"/>
      <c r="I73" s="51"/>
      <c r="J73" s="51"/>
      <c r="K73" s="51"/>
      <c r="L73" s="53"/>
      <c r="M73" s="51"/>
      <c r="N73" s="51"/>
      <c r="O73" s="53"/>
    </row>
    <row r="74" spans="1:15" ht="15" customHeight="1" x14ac:dyDescent="0.25">
      <c r="A74" s="55"/>
      <c r="B74" s="58"/>
      <c r="C74" s="58"/>
      <c r="D74" s="38" t="s">
        <v>23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2">
        <v>0</v>
      </c>
      <c r="M74" s="50">
        <v>0</v>
      </c>
      <c r="N74" s="50">
        <v>0</v>
      </c>
      <c r="O74" s="52">
        <f t="shared" ref="O74" si="28">E74+F74+G74+H74+I74+J74+K74+L74+M74+N74</f>
        <v>0</v>
      </c>
    </row>
    <row r="75" spans="1:15" ht="17.45" customHeight="1" thickBot="1" x14ac:dyDescent="0.3">
      <c r="A75" s="56"/>
      <c r="B75" s="59"/>
      <c r="C75" s="59"/>
      <c r="D75" s="40" t="s">
        <v>24</v>
      </c>
      <c r="E75" s="51"/>
      <c r="F75" s="51"/>
      <c r="G75" s="51"/>
      <c r="H75" s="51"/>
      <c r="I75" s="51"/>
      <c r="J75" s="51"/>
      <c r="K75" s="51"/>
      <c r="L75" s="53"/>
      <c r="M75" s="51"/>
      <c r="N75" s="51"/>
      <c r="O75" s="53"/>
    </row>
    <row r="76" spans="1:15" ht="16.5" thickBot="1" x14ac:dyDescent="0.3">
      <c r="A76" s="54">
        <v>6</v>
      </c>
      <c r="B76" s="57" t="s">
        <v>4</v>
      </c>
      <c r="C76" s="57" t="s">
        <v>28</v>
      </c>
      <c r="D76" s="40" t="s">
        <v>16</v>
      </c>
      <c r="E76" s="30">
        <f t="shared" ref="E76:F76" si="29">E77+E79+E81+E82+E84</f>
        <v>150</v>
      </c>
      <c r="F76" s="30">
        <f t="shared" si="29"/>
        <v>150</v>
      </c>
      <c r="G76" s="30">
        <f t="shared" ref="G76:N76" si="30">G77+G79+G81+G82+G84</f>
        <v>150</v>
      </c>
      <c r="H76" s="30">
        <f t="shared" si="30"/>
        <v>180</v>
      </c>
      <c r="I76" s="30">
        <f t="shared" si="30"/>
        <v>200</v>
      </c>
      <c r="J76" s="30">
        <f t="shared" si="30"/>
        <v>200</v>
      </c>
      <c r="K76" s="30">
        <f t="shared" si="30"/>
        <v>0</v>
      </c>
      <c r="L76" s="32">
        <f t="shared" si="30"/>
        <v>0</v>
      </c>
      <c r="M76" s="30">
        <f t="shared" si="30"/>
        <v>0</v>
      </c>
      <c r="N76" s="30">
        <f t="shared" si="30"/>
        <v>0</v>
      </c>
      <c r="O76" s="33">
        <f>E76+F76+G76+H76+I76+J76+K76+L76+M76+N76</f>
        <v>1030</v>
      </c>
    </row>
    <row r="77" spans="1:15" ht="15" customHeight="1" x14ac:dyDescent="0.25">
      <c r="A77" s="55"/>
      <c r="B77" s="58"/>
      <c r="C77" s="58"/>
      <c r="D77" s="38" t="s">
        <v>17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2">
        <v>0</v>
      </c>
      <c r="M77" s="50">
        <v>0</v>
      </c>
      <c r="N77" s="50">
        <v>0</v>
      </c>
      <c r="O77" s="52">
        <f>E77+F77+G77+H77+I77+J77+K77+L77+M77+N77</f>
        <v>0</v>
      </c>
    </row>
    <row r="78" spans="1:15" ht="15.75" customHeight="1" thickBot="1" x14ac:dyDescent="0.3">
      <c r="A78" s="55"/>
      <c r="B78" s="58"/>
      <c r="C78" s="58"/>
      <c r="D78" s="40" t="s">
        <v>18</v>
      </c>
      <c r="E78" s="51"/>
      <c r="F78" s="51"/>
      <c r="G78" s="51"/>
      <c r="H78" s="51"/>
      <c r="I78" s="51"/>
      <c r="J78" s="51"/>
      <c r="K78" s="51"/>
      <c r="L78" s="53"/>
      <c r="M78" s="51"/>
      <c r="N78" s="51"/>
      <c r="O78" s="53"/>
    </row>
    <row r="79" spans="1:15" ht="14.45" customHeight="1" x14ac:dyDescent="0.25">
      <c r="A79" s="55"/>
      <c r="B79" s="58"/>
      <c r="C79" s="58"/>
      <c r="D79" s="38" t="s">
        <v>19</v>
      </c>
      <c r="E79" s="50">
        <v>0</v>
      </c>
      <c r="F79" s="50">
        <v>0</v>
      </c>
      <c r="G79" s="50">
        <v>0</v>
      </c>
      <c r="H79" s="50">
        <f t="shared" ref="H79:J79" si="31">G79*1.04</f>
        <v>0</v>
      </c>
      <c r="I79" s="50">
        <f t="shared" si="31"/>
        <v>0</v>
      </c>
      <c r="J79" s="50">
        <f t="shared" si="31"/>
        <v>0</v>
      </c>
      <c r="K79" s="50">
        <v>0</v>
      </c>
      <c r="L79" s="52">
        <v>0</v>
      </c>
      <c r="M79" s="50">
        <v>0</v>
      </c>
      <c r="N79" s="50">
        <v>0</v>
      </c>
      <c r="O79" s="52">
        <f t="shared" ref="O79" si="32">E79+F79+G79+H79+I79+J79+K79+L79+M79+N79</f>
        <v>0</v>
      </c>
    </row>
    <row r="80" spans="1:15" ht="15.75" customHeight="1" thickBot="1" x14ac:dyDescent="0.3">
      <c r="A80" s="55"/>
      <c r="B80" s="58"/>
      <c r="C80" s="58"/>
      <c r="D80" s="40" t="s">
        <v>18</v>
      </c>
      <c r="E80" s="51"/>
      <c r="F80" s="51"/>
      <c r="G80" s="51"/>
      <c r="H80" s="51"/>
      <c r="I80" s="51"/>
      <c r="J80" s="51"/>
      <c r="K80" s="51"/>
      <c r="L80" s="53"/>
      <c r="M80" s="51"/>
      <c r="N80" s="51"/>
      <c r="O80" s="53"/>
    </row>
    <row r="81" spans="1:15" ht="33.75" customHeight="1" thickBot="1" x14ac:dyDescent="0.3">
      <c r="A81" s="55"/>
      <c r="B81" s="58"/>
      <c r="C81" s="58"/>
      <c r="D81" s="40" t="s">
        <v>20</v>
      </c>
      <c r="E81" s="30">
        <v>150</v>
      </c>
      <c r="F81" s="30">
        <v>150</v>
      </c>
      <c r="G81" s="30">
        <v>150</v>
      </c>
      <c r="H81" s="30">
        <v>180</v>
      </c>
      <c r="I81" s="30">
        <v>200</v>
      </c>
      <c r="J81" s="30">
        <v>200</v>
      </c>
      <c r="K81" s="30">
        <v>0</v>
      </c>
      <c r="L81" s="32">
        <v>0</v>
      </c>
      <c r="M81" s="30">
        <v>0</v>
      </c>
      <c r="N81" s="30">
        <v>0</v>
      </c>
      <c r="O81" s="33">
        <f>E81+F81+G81+H81+I81+J81+K81+L81+M81+N81</f>
        <v>1030</v>
      </c>
    </row>
    <row r="82" spans="1:15" ht="14.45" customHeight="1" x14ac:dyDescent="0.25">
      <c r="A82" s="55"/>
      <c r="B82" s="58"/>
      <c r="C82" s="58"/>
      <c r="D82" s="38" t="s">
        <v>25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2">
        <v>0</v>
      </c>
      <c r="M82" s="50">
        <v>0</v>
      </c>
      <c r="N82" s="50">
        <v>0</v>
      </c>
      <c r="O82" s="52">
        <f>E82+F82+G82+H82+I82+J82+K82+L82+M82+N82</f>
        <v>0</v>
      </c>
    </row>
    <row r="83" spans="1:15" ht="16.149999999999999" customHeight="1" thickBot="1" x14ac:dyDescent="0.3">
      <c r="A83" s="55"/>
      <c r="B83" s="58"/>
      <c r="C83" s="58"/>
      <c r="D83" s="40" t="s">
        <v>26</v>
      </c>
      <c r="E83" s="51"/>
      <c r="F83" s="51"/>
      <c r="G83" s="51"/>
      <c r="H83" s="51"/>
      <c r="I83" s="51"/>
      <c r="J83" s="51"/>
      <c r="K83" s="51"/>
      <c r="L83" s="53"/>
      <c r="M83" s="51"/>
      <c r="N83" s="51"/>
      <c r="O83" s="53"/>
    </row>
    <row r="84" spans="1:15" ht="14.45" customHeight="1" x14ac:dyDescent="0.25">
      <c r="A84" s="55"/>
      <c r="B84" s="58"/>
      <c r="C84" s="58"/>
      <c r="D84" s="38" t="s">
        <v>23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2">
        <v>0</v>
      </c>
      <c r="M84" s="50">
        <v>0</v>
      </c>
      <c r="N84" s="50">
        <v>0</v>
      </c>
      <c r="O84" s="52">
        <f t="shared" ref="O84" si="33">E84+F84+G84+H84+I84+J84+K84+L84+M84+N84</f>
        <v>0</v>
      </c>
    </row>
    <row r="85" spans="1:15" ht="19.899999999999999" customHeight="1" thickBot="1" x14ac:dyDescent="0.3">
      <c r="A85" s="56"/>
      <c r="B85" s="59"/>
      <c r="C85" s="59"/>
      <c r="D85" s="40" t="s">
        <v>27</v>
      </c>
      <c r="E85" s="51"/>
      <c r="F85" s="51"/>
      <c r="G85" s="51"/>
      <c r="H85" s="51"/>
      <c r="I85" s="51"/>
      <c r="J85" s="51"/>
      <c r="K85" s="51"/>
      <c r="L85" s="53"/>
      <c r="M85" s="51"/>
      <c r="N85" s="51"/>
      <c r="O85" s="53"/>
    </row>
    <row r="86" spans="1:15" ht="19.899999999999999" customHeight="1" thickBot="1" x14ac:dyDescent="0.3">
      <c r="A86" s="54" t="s">
        <v>74</v>
      </c>
      <c r="B86" s="57"/>
      <c r="C86" s="57" t="s">
        <v>76</v>
      </c>
      <c r="D86" s="40" t="s">
        <v>16</v>
      </c>
      <c r="E86" s="30">
        <f>E87+E89+E91+E92+E94</f>
        <v>70</v>
      </c>
      <c r="F86" s="30">
        <f t="shared" ref="F86:J86" si="34">F87+F89+F91+F92+F94</f>
        <v>70</v>
      </c>
      <c r="G86" s="30">
        <f t="shared" si="34"/>
        <v>70</v>
      </c>
      <c r="H86" s="30">
        <f t="shared" si="34"/>
        <v>80</v>
      </c>
      <c r="I86" s="30">
        <f t="shared" si="34"/>
        <v>90</v>
      </c>
      <c r="J86" s="30">
        <f t="shared" si="34"/>
        <v>90</v>
      </c>
      <c r="K86" s="30">
        <f t="shared" ref="K86:N86" si="35">K87+K89+K91+K92+K94</f>
        <v>0</v>
      </c>
      <c r="L86" s="32">
        <f t="shared" si="35"/>
        <v>0</v>
      </c>
      <c r="M86" s="30">
        <f t="shared" si="35"/>
        <v>0</v>
      </c>
      <c r="N86" s="30">
        <f t="shared" si="35"/>
        <v>0</v>
      </c>
      <c r="O86" s="33">
        <f t="shared" ref="O86:O87" si="36">E86+F86+G86+H86+I86+J86+K86+L86+M86+N86</f>
        <v>470</v>
      </c>
    </row>
    <row r="87" spans="1:15" ht="19.899999999999999" customHeight="1" x14ac:dyDescent="0.25">
      <c r="A87" s="55"/>
      <c r="B87" s="58"/>
      <c r="C87" s="58"/>
      <c r="D87" s="38" t="s">
        <v>17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2">
        <v>0</v>
      </c>
      <c r="M87" s="50">
        <v>0</v>
      </c>
      <c r="N87" s="50">
        <v>0</v>
      </c>
      <c r="O87" s="52">
        <f t="shared" si="36"/>
        <v>0</v>
      </c>
    </row>
    <row r="88" spans="1:15" ht="19.899999999999999" customHeight="1" thickBot="1" x14ac:dyDescent="0.3">
      <c r="A88" s="55"/>
      <c r="B88" s="58"/>
      <c r="C88" s="58"/>
      <c r="D88" s="40" t="s">
        <v>18</v>
      </c>
      <c r="E88" s="51"/>
      <c r="F88" s="51"/>
      <c r="G88" s="51"/>
      <c r="H88" s="51"/>
      <c r="I88" s="51"/>
      <c r="J88" s="51"/>
      <c r="K88" s="51"/>
      <c r="L88" s="53"/>
      <c r="M88" s="51"/>
      <c r="N88" s="51"/>
      <c r="O88" s="53"/>
    </row>
    <row r="89" spans="1:15" ht="19.899999999999999" customHeight="1" x14ac:dyDescent="0.25">
      <c r="A89" s="55"/>
      <c r="B89" s="58"/>
      <c r="C89" s="58"/>
      <c r="D89" s="38" t="s">
        <v>19</v>
      </c>
      <c r="E89" s="50">
        <v>0</v>
      </c>
      <c r="F89" s="50">
        <v>0</v>
      </c>
      <c r="G89" s="50">
        <v>0</v>
      </c>
      <c r="H89" s="50">
        <f t="shared" ref="H89" si="37">G89*1.04</f>
        <v>0</v>
      </c>
      <c r="I89" s="50">
        <f t="shared" ref="I89" si="38">H89*1.04</f>
        <v>0</v>
      </c>
      <c r="J89" s="50">
        <f t="shared" ref="J89" si="39">I89*1.04</f>
        <v>0</v>
      </c>
      <c r="K89" s="50">
        <v>0</v>
      </c>
      <c r="L89" s="52">
        <v>0</v>
      </c>
      <c r="M89" s="50">
        <v>0</v>
      </c>
      <c r="N89" s="50">
        <v>0</v>
      </c>
      <c r="O89" s="52">
        <f t="shared" ref="O89" si="40">E89+F89+G89+H89+I89+J89+K89+L89+M89+N89</f>
        <v>0</v>
      </c>
    </row>
    <row r="90" spans="1:15" ht="19.899999999999999" customHeight="1" thickBot="1" x14ac:dyDescent="0.3">
      <c r="A90" s="55"/>
      <c r="B90" s="58"/>
      <c r="C90" s="58"/>
      <c r="D90" s="40" t="s">
        <v>18</v>
      </c>
      <c r="E90" s="51"/>
      <c r="F90" s="51"/>
      <c r="G90" s="51"/>
      <c r="H90" s="51"/>
      <c r="I90" s="51"/>
      <c r="J90" s="51"/>
      <c r="K90" s="51"/>
      <c r="L90" s="53"/>
      <c r="M90" s="51"/>
      <c r="N90" s="51"/>
      <c r="O90" s="53"/>
    </row>
    <row r="91" spans="1:15" ht="19.899999999999999" customHeight="1" thickBot="1" x14ac:dyDescent="0.3">
      <c r="A91" s="55"/>
      <c r="B91" s="58"/>
      <c r="C91" s="58"/>
      <c r="D91" s="40" t="s">
        <v>20</v>
      </c>
      <c r="E91" s="30">
        <v>70</v>
      </c>
      <c r="F91" s="30">
        <v>70</v>
      </c>
      <c r="G91" s="30">
        <v>70</v>
      </c>
      <c r="H91" s="30">
        <v>80</v>
      </c>
      <c r="I91" s="30">
        <v>90</v>
      </c>
      <c r="J91" s="30">
        <v>90</v>
      </c>
      <c r="K91" s="30">
        <v>0</v>
      </c>
      <c r="L91" s="32">
        <v>0</v>
      </c>
      <c r="M91" s="30">
        <v>0</v>
      </c>
      <c r="N91" s="30">
        <v>0</v>
      </c>
      <c r="O91" s="33">
        <f t="shared" ref="O91:O92" si="41">E91+F91+G91+H91+I91+J91+K91+L91+M91+N91</f>
        <v>470</v>
      </c>
    </row>
    <row r="92" spans="1:15" ht="19.899999999999999" customHeight="1" x14ac:dyDescent="0.25">
      <c r="A92" s="55"/>
      <c r="B92" s="58"/>
      <c r="C92" s="58"/>
      <c r="D92" s="38" t="s">
        <v>25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2">
        <v>0</v>
      </c>
      <c r="M92" s="50">
        <v>0</v>
      </c>
      <c r="N92" s="50">
        <v>0</v>
      </c>
      <c r="O92" s="52">
        <f t="shared" si="41"/>
        <v>0</v>
      </c>
    </row>
    <row r="93" spans="1:15" ht="19.899999999999999" customHeight="1" thickBot="1" x14ac:dyDescent="0.3">
      <c r="A93" s="55"/>
      <c r="B93" s="58"/>
      <c r="C93" s="58"/>
      <c r="D93" s="40" t="s">
        <v>26</v>
      </c>
      <c r="E93" s="51"/>
      <c r="F93" s="51"/>
      <c r="G93" s="51"/>
      <c r="H93" s="51"/>
      <c r="I93" s="51"/>
      <c r="J93" s="51"/>
      <c r="K93" s="51"/>
      <c r="L93" s="53"/>
      <c r="M93" s="51"/>
      <c r="N93" s="51"/>
      <c r="O93" s="53"/>
    </row>
    <row r="94" spans="1:15" ht="19.899999999999999" customHeight="1" x14ac:dyDescent="0.25">
      <c r="A94" s="55"/>
      <c r="B94" s="58"/>
      <c r="C94" s="58"/>
      <c r="D94" s="38" t="s">
        <v>23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2">
        <v>0</v>
      </c>
      <c r="M94" s="50">
        <v>0</v>
      </c>
      <c r="N94" s="50">
        <v>0</v>
      </c>
      <c r="O94" s="52">
        <f t="shared" ref="O94" si="42">E94+F94+G94+H94+I94+J94+K94+L94+M94+N94</f>
        <v>0</v>
      </c>
    </row>
    <row r="95" spans="1:15" ht="19.899999999999999" customHeight="1" thickBot="1" x14ac:dyDescent="0.3">
      <c r="A95" s="56"/>
      <c r="B95" s="59"/>
      <c r="C95" s="59"/>
      <c r="D95" s="40" t="s">
        <v>27</v>
      </c>
      <c r="E95" s="51"/>
      <c r="F95" s="51"/>
      <c r="G95" s="51"/>
      <c r="H95" s="51"/>
      <c r="I95" s="51"/>
      <c r="J95" s="51"/>
      <c r="K95" s="51"/>
      <c r="L95" s="53"/>
      <c r="M95" s="51"/>
      <c r="N95" s="51"/>
      <c r="O95" s="53"/>
    </row>
    <row r="96" spans="1:15" ht="19.899999999999999" customHeight="1" thickBot="1" x14ac:dyDescent="0.3">
      <c r="A96" s="54" t="s">
        <v>75</v>
      </c>
      <c r="B96" s="57"/>
      <c r="C96" s="57" t="s">
        <v>77</v>
      </c>
      <c r="D96" s="40" t="s">
        <v>16</v>
      </c>
      <c r="E96" s="30">
        <f t="shared" ref="E96:N96" si="43">E97+E99+E101+E102+E104</f>
        <v>80</v>
      </c>
      <c r="F96" s="30">
        <f t="shared" si="43"/>
        <v>80</v>
      </c>
      <c r="G96" s="30">
        <f t="shared" si="43"/>
        <v>80</v>
      </c>
      <c r="H96" s="30">
        <f t="shared" si="43"/>
        <v>100</v>
      </c>
      <c r="I96" s="30">
        <f t="shared" si="43"/>
        <v>110</v>
      </c>
      <c r="J96" s="30">
        <f t="shared" si="43"/>
        <v>110</v>
      </c>
      <c r="K96" s="30">
        <f t="shared" si="43"/>
        <v>0</v>
      </c>
      <c r="L96" s="32">
        <f t="shared" si="43"/>
        <v>0</v>
      </c>
      <c r="M96" s="30">
        <f t="shared" si="43"/>
        <v>0</v>
      </c>
      <c r="N96" s="30">
        <f t="shared" si="43"/>
        <v>0</v>
      </c>
      <c r="O96" s="33">
        <f t="shared" ref="O96:O97" si="44">E96+F96+G96+H96+I96+J96+K96+L96+M96+N96</f>
        <v>560</v>
      </c>
    </row>
    <row r="97" spans="1:15" ht="19.899999999999999" customHeight="1" x14ac:dyDescent="0.25">
      <c r="A97" s="55"/>
      <c r="B97" s="58"/>
      <c r="C97" s="58"/>
      <c r="D97" s="38" t="s">
        <v>17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2">
        <v>0</v>
      </c>
      <c r="M97" s="50">
        <v>0</v>
      </c>
      <c r="N97" s="50">
        <v>0</v>
      </c>
      <c r="O97" s="52">
        <f t="shared" si="44"/>
        <v>0</v>
      </c>
    </row>
    <row r="98" spans="1:15" ht="19.899999999999999" customHeight="1" thickBot="1" x14ac:dyDescent="0.3">
      <c r="A98" s="55"/>
      <c r="B98" s="58"/>
      <c r="C98" s="58"/>
      <c r="D98" s="40" t="s">
        <v>18</v>
      </c>
      <c r="E98" s="51"/>
      <c r="F98" s="51"/>
      <c r="G98" s="51"/>
      <c r="H98" s="51"/>
      <c r="I98" s="51"/>
      <c r="J98" s="51"/>
      <c r="K98" s="51"/>
      <c r="L98" s="53"/>
      <c r="M98" s="51"/>
      <c r="N98" s="51"/>
      <c r="O98" s="53"/>
    </row>
    <row r="99" spans="1:15" ht="19.899999999999999" customHeight="1" x14ac:dyDescent="0.25">
      <c r="A99" s="55"/>
      <c r="B99" s="58"/>
      <c r="C99" s="58"/>
      <c r="D99" s="38" t="s">
        <v>19</v>
      </c>
      <c r="E99" s="50">
        <v>0</v>
      </c>
      <c r="F99" s="50">
        <v>0</v>
      </c>
      <c r="G99" s="50">
        <v>0</v>
      </c>
      <c r="H99" s="50">
        <f t="shared" ref="H99" si="45">G99*1.04</f>
        <v>0</v>
      </c>
      <c r="I99" s="50">
        <f t="shared" ref="I99" si="46">H99*1.04</f>
        <v>0</v>
      </c>
      <c r="J99" s="50">
        <f t="shared" ref="J99" si="47">I99*1.04</f>
        <v>0</v>
      </c>
      <c r="K99" s="50">
        <v>0</v>
      </c>
      <c r="L99" s="52">
        <v>0</v>
      </c>
      <c r="M99" s="50">
        <v>0</v>
      </c>
      <c r="N99" s="50">
        <v>0</v>
      </c>
      <c r="O99" s="52">
        <f t="shared" ref="O99" si="48">E99+F99+G99+H99+I99+J99+K99+L99+M99+N99</f>
        <v>0</v>
      </c>
    </row>
    <row r="100" spans="1:15" ht="19.899999999999999" customHeight="1" thickBot="1" x14ac:dyDescent="0.3">
      <c r="A100" s="55"/>
      <c r="B100" s="58"/>
      <c r="C100" s="58"/>
      <c r="D100" s="40" t="s">
        <v>18</v>
      </c>
      <c r="E100" s="51"/>
      <c r="F100" s="51"/>
      <c r="G100" s="51"/>
      <c r="H100" s="51"/>
      <c r="I100" s="51"/>
      <c r="J100" s="51"/>
      <c r="K100" s="51"/>
      <c r="L100" s="53"/>
      <c r="M100" s="51"/>
      <c r="N100" s="51"/>
      <c r="O100" s="53"/>
    </row>
    <row r="101" spans="1:15" ht="19.899999999999999" customHeight="1" thickBot="1" x14ac:dyDescent="0.3">
      <c r="A101" s="55"/>
      <c r="B101" s="58"/>
      <c r="C101" s="58"/>
      <c r="D101" s="40" t="s">
        <v>20</v>
      </c>
      <c r="E101" s="30">
        <v>80</v>
      </c>
      <c r="F101" s="30">
        <v>80</v>
      </c>
      <c r="G101" s="30">
        <v>80</v>
      </c>
      <c r="H101" s="30">
        <v>100</v>
      </c>
      <c r="I101" s="30">
        <v>110</v>
      </c>
      <c r="J101" s="30">
        <v>110</v>
      </c>
      <c r="K101" s="30">
        <v>0</v>
      </c>
      <c r="L101" s="32">
        <v>0</v>
      </c>
      <c r="M101" s="30">
        <v>0</v>
      </c>
      <c r="N101" s="30">
        <v>0</v>
      </c>
      <c r="O101" s="33">
        <f t="shared" ref="O101:O102" si="49">E101+F101+G101+H101+I101+J101+K101+L101+M101+N101</f>
        <v>560</v>
      </c>
    </row>
    <row r="102" spans="1:15" ht="19.899999999999999" customHeight="1" x14ac:dyDescent="0.25">
      <c r="A102" s="55"/>
      <c r="B102" s="58"/>
      <c r="C102" s="58"/>
      <c r="D102" s="38" t="s">
        <v>25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2">
        <v>0</v>
      </c>
      <c r="M102" s="50">
        <v>0</v>
      </c>
      <c r="N102" s="50">
        <v>0</v>
      </c>
      <c r="O102" s="52">
        <f t="shared" si="49"/>
        <v>0</v>
      </c>
    </row>
    <row r="103" spans="1:15" ht="19.899999999999999" customHeight="1" thickBot="1" x14ac:dyDescent="0.3">
      <c r="A103" s="55"/>
      <c r="B103" s="58"/>
      <c r="C103" s="58"/>
      <c r="D103" s="40" t="s">
        <v>26</v>
      </c>
      <c r="E103" s="51"/>
      <c r="F103" s="51"/>
      <c r="G103" s="51"/>
      <c r="H103" s="51"/>
      <c r="I103" s="51"/>
      <c r="J103" s="51"/>
      <c r="K103" s="51"/>
      <c r="L103" s="53"/>
      <c r="M103" s="51"/>
      <c r="N103" s="51"/>
      <c r="O103" s="53"/>
    </row>
    <row r="104" spans="1:15" ht="19.899999999999999" customHeight="1" x14ac:dyDescent="0.25">
      <c r="A104" s="55"/>
      <c r="B104" s="58"/>
      <c r="C104" s="58"/>
      <c r="D104" s="38" t="s">
        <v>23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2">
        <v>0</v>
      </c>
      <c r="M104" s="50">
        <v>0</v>
      </c>
      <c r="N104" s="50">
        <v>0</v>
      </c>
      <c r="O104" s="52">
        <f t="shared" ref="O104" si="50">E104+F104+G104+H104+I104+J104+K104+L104+M104+N104</f>
        <v>0</v>
      </c>
    </row>
    <row r="105" spans="1:15" ht="19.899999999999999" customHeight="1" thickBot="1" x14ac:dyDescent="0.3">
      <c r="A105" s="56"/>
      <c r="B105" s="59"/>
      <c r="C105" s="59"/>
      <c r="D105" s="40" t="s">
        <v>27</v>
      </c>
      <c r="E105" s="51"/>
      <c r="F105" s="51"/>
      <c r="G105" s="51"/>
      <c r="H105" s="51"/>
      <c r="I105" s="51"/>
      <c r="J105" s="51"/>
      <c r="K105" s="51"/>
      <c r="L105" s="53"/>
      <c r="M105" s="51"/>
      <c r="N105" s="51"/>
      <c r="O105" s="53"/>
    </row>
    <row r="106" spans="1:15" ht="16.5" thickBot="1" x14ac:dyDescent="0.3">
      <c r="A106" s="54">
        <v>7</v>
      </c>
      <c r="B106" s="57" t="s">
        <v>4</v>
      </c>
      <c r="C106" s="63" t="s">
        <v>5</v>
      </c>
      <c r="D106" s="40" t="s">
        <v>16</v>
      </c>
      <c r="E106" s="30">
        <f t="shared" ref="E106:F106" si="51">E107+E109+E111+E112+E114</f>
        <v>11230.5</v>
      </c>
      <c r="F106" s="30">
        <f t="shared" si="51"/>
        <v>11053.8</v>
      </c>
      <c r="G106" s="30">
        <f t="shared" ref="G106:N106" si="52">G107+G109+G111+G112+G114</f>
        <v>10881.1</v>
      </c>
      <c r="H106" s="30">
        <f t="shared" si="52"/>
        <v>11316.344000000001</v>
      </c>
      <c r="I106" s="30">
        <f t="shared" si="52"/>
        <v>11768.997760000002</v>
      </c>
      <c r="J106" s="30">
        <f t="shared" si="52"/>
        <v>12239.757670400002</v>
      </c>
      <c r="K106" s="30">
        <f t="shared" si="52"/>
        <v>0</v>
      </c>
      <c r="L106" s="32">
        <f t="shared" si="52"/>
        <v>0</v>
      </c>
      <c r="M106" s="30">
        <f t="shared" si="52"/>
        <v>0</v>
      </c>
      <c r="N106" s="30">
        <f t="shared" si="52"/>
        <v>0</v>
      </c>
      <c r="O106" s="33">
        <f>E106+F106+G106+H106+I106+J106+K106+L106+M106+N106</f>
        <v>68490.499430399999</v>
      </c>
    </row>
    <row r="107" spans="1:15" ht="19.899999999999999" customHeight="1" x14ac:dyDescent="0.25">
      <c r="A107" s="55"/>
      <c r="B107" s="58"/>
      <c r="C107" s="64"/>
      <c r="D107" s="38" t="s">
        <v>17</v>
      </c>
      <c r="E107" s="50"/>
      <c r="F107" s="50"/>
      <c r="G107" s="50"/>
      <c r="H107" s="50"/>
      <c r="I107" s="50"/>
      <c r="J107" s="50"/>
      <c r="K107" s="50"/>
      <c r="L107" s="52"/>
      <c r="M107" s="50"/>
      <c r="N107" s="50"/>
      <c r="O107" s="52">
        <f>E107+F107+G107+H107+I107+J107+K107+L107+M107+N107</f>
        <v>0</v>
      </c>
    </row>
    <row r="108" spans="1:15" ht="15.75" customHeight="1" thickBot="1" x14ac:dyDescent="0.3">
      <c r="A108" s="55"/>
      <c r="B108" s="58"/>
      <c r="C108" s="64"/>
      <c r="D108" s="40" t="s">
        <v>18</v>
      </c>
      <c r="E108" s="51"/>
      <c r="F108" s="51"/>
      <c r="G108" s="51"/>
      <c r="H108" s="51"/>
      <c r="I108" s="51"/>
      <c r="J108" s="51"/>
      <c r="K108" s="51"/>
      <c r="L108" s="53"/>
      <c r="M108" s="51"/>
      <c r="N108" s="51"/>
      <c r="O108" s="53"/>
    </row>
    <row r="109" spans="1:15" ht="17.45" customHeight="1" x14ac:dyDescent="0.25">
      <c r="A109" s="55"/>
      <c r="B109" s="58"/>
      <c r="C109" s="64"/>
      <c r="D109" s="38" t="s">
        <v>19</v>
      </c>
      <c r="E109" s="50">
        <v>0</v>
      </c>
      <c r="F109" s="50">
        <v>0</v>
      </c>
      <c r="G109" s="50">
        <v>0</v>
      </c>
      <c r="H109" s="50">
        <f t="shared" ref="H109:J109" si="53">G109*1.04</f>
        <v>0</v>
      </c>
      <c r="I109" s="50">
        <f t="shared" si="53"/>
        <v>0</v>
      </c>
      <c r="J109" s="50">
        <f t="shared" si="53"/>
        <v>0</v>
      </c>
      <c r="K109" s="50">
        <v>0</v>
      </c>
      <c r="L109" s="52">
        <v>0</v>
      </c>
      <c r="M109" s="50">
        <v>0</v>
      </c>
      <c r="N109" s="50">
        <v>0</v>
      </c>
      <c r="O109" s="52">
        <f t="shared" ref="O109" si="54">E109+F109+G109+H109+I109+J109+K109+L109+M109+N109</f>
        <v>0</v>
      </c>
    </row>
    <row r="110" spans="1:15" ht="15.75" customHeight="1" thickBot="1" x14ac:dyDescent="0.3">
      <c r="A110" s="55"/>
      <c r="B110" s="58"/>
      <c r="C110" s="64"/>
      <c r="D110" s="40" t="s">
        <v>18</v>
      </c>
      <c r="E110" s="51"/>
      <c r="F110" s="51"/>
      <c r="G110" s="51"/>
      <c r="H110" s="51"/>
      <c r="I110" s="51"/>
      <c r="J110" s="51"/>
      <c r="K110" s="51"/>
      <c r="L110" s="53"/>
      <c r="M110" s="51"/>
      <c r="N110" s="51"/>
      <c r="O110" s="53"/>
    </row>
    <row r="111" spans="1:15" ht="32.25" customHeight="1" thickBot="1" x14ac:dyDescent="0.3">
      <c r="A111" s="55"/>
      <c r="B111" s="58"/>
      <c r="C111" s="64"/>
      <c r="D111" s="40" t="s">
        <v>20</v>
      </c>
      <c r="E111" s="30">
        <v>11230.5</v>
      </c>
      <c r="F111" s="30">
        <v>11053.8</v>
      </c>
      <c r="G111" s="30">
        <v>10881.1</v>
      </c>
      <c r="H111" s="30">
        <f t="shared" ref="H111:J111" si="55">G111*1.04</f>
        <v>11316.344000000001</v>
      </c>
      <c r="I111" s="30">
        <f t="shared" si="55"/>
        <v>11768.997760000002</v>
      </c>
      <c r="J111" s="30">
        <f t="shared" si="55"/>
        <v>12239.757670400002</v>
      </c>
      <c r="K111" s="30">
        <v>0</v>
      </c>
      <c r="L111" s="32">
        <v>0</v>
      </c>
      <c r="M111" s="30">
        <v>0</v>
      </c>
      <c r="N111" s="30">
        <v>0</v>
      </c>
      <c r="O111" s="33">
        <f>E111+F111+G111+H111+I111+J111+K111+L111+M111+N111</f>
        <v>68490.499430399999</v>
      </c>
    </row>
    <row r="112" spans="1:15" ht="15" customHeight="1" x14ac:dyDescent="0.25">
      <c r="A112" s="55"/>
      <c r="B112" s="58"/>
      <c r="C112" s="64"/>
      <c r="D112" s="38" t="s">
        <v>25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2">
        <v>0</v>
      </c>
      <c r="M112" s="50">
        <v>0</v>
      </c>
      <c r="N112" s="50">
        <v>0</v>
      </c>
      <c r="O112" s="52">
        <f>E112+F112+G112+H112+I112+J112+K112+L112+M112+N112</f>
        <v>0</v>
      </c>
    </row>
    <row r="113" spans="1:15" ht="15.6" customHeight="1" thickBot="1" x14ac:dyDescent="0.3">
      <c r="A113" s="55"/>
      <c r="B113" s="58"/>
      <c r="C113" s="64"/>
      <c r="D113" s="40" t="s">
        <v>26</v>
      </c>
      <c r="E113" s="51"/>
      <c r="F113" s="51"/>
      <c r="G113" s="51"/>
      <c r="H113" s="51"/>
      <c r="I113" s="51"/>
      <c r="J113" s="51"/>
      <c r="K113" s="51"/>
      <c r="L113" s="53"/>
      <c r="M113" s="51"/>
      <c r="N113" s="51"/>
      <c r="O113" s="53"/>
    </row>
    <row r="114" spans="1:15" ht="16.899999999999999" customHeight="1" x14ac:dyDescent="0.25">
      <c r="A114" s="55"/>
      <c r="B114" s="58"/>
      <c r="C114" s="64"/>
      <c r="D114" s="38" t="s">
        <v>23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2">
        <v>0</v>
      </c>
      <c r="M114" s="50">
        <v>0</v>
      </c>
      <c r="N114" s="50">
        <v>0</v>
      </c>
      <c r="O114" s="52">
        <f t="shared" ref="O114" si="56">E114+F114+G114+H114+I114+J114+K114+L114+M114+N114</f>
        <v>0</v>
      </c>
    </row>
    <row r="115" spans="1:15" ht="19.149999999999999" customHeight="1" thickBot="1" x14ac:dyDescent="0.3">
      <c r="A115" s="56"/>
      <c r="B115" s="59"/>
      <c r="C115" s="65"/>
      <c r="D115" s="40" t="s">
        <v>27</v>
      </c>
      <c r="E115" s="51"/>
      <c r="F115" s="51"/>
      <c r="G115" s="51"/>
      <c r="H115" s="51"/>
      <c r="I115" s="51"/>
      <c r="J115" s="51"/>
      <c r="K115" s="51"/>
      <c r="L115" s="53"/>
      <c r="M115" s="51"/>
      <c r="N115" s="51"/>
      <c r="O115" s="53"/>
    </row>
    <row r="116" spans="1:15" ht="19.149999999999999" customHeight="1" thickBot="1" x14ac:dyDescent="0.3">
      <c r="A116" s="54" t="s">
        <v>78</v>
      </c>
      <c r="B116" s="57"/>
      <c r="C116" s="63" t="s">
        <v>5</v>
      </c>
      <c r="D116" s="40" t="s">
        <v>16</v>
      </c>
      <c r="E116" s="30">
        <f t="shared" ref="E116:N116" si="57">E117+E119+E121+E122+E124</f>
        <v>10220.5</v>
      </c>
      <c r="F116" s="30">
        <f t="shared" si="57"/>
        <v>10043.799999999999</v>
      </c>
      <c r="G116" s="30">
        <f t="shared" si="57"/>
        <v>9871.1</v>
      </c>
      <c r="H116" s="30">
        <f t="shared" si="57"/>
        <v>10306.343999999999</v>
      </c>
      <c r="I116" s="30">
        <f t="shared" si="57"/>
        <v>10758.998</v>
      </c>
      <c r="J116" s="30">
        <f t="shared" si="57"/>
        <v>11229.758</v>
      </c>
      <c r="K116" s="30">
        <f t="shared" si="57"/>
        <v>0</v>
      </c>
      <c r="L116" s="32">
        <f t="shared" si="57"/>
        <v>0</v>
      </c>
      <c r="M116" s="30">
        <f t="shared" si="57"/>
        <v>0</v>
      </c>
      <c r="N116" s="30">
        <f t="shared" si="57"/>
        <v>0</v>
      </c>
      <c r="O116" s="33">
        <f t="shared" ref="O116:O117" si="58">E116+F116+G116+H116+I116+J116+K116+L116+M116+N116</f>
        <v>62430.5</v>
      </c>
    </row>
    <row r="117" spans="1:15" ht="19.149999999999999" customHeight="1" x14ac:dyDescent="0.25">
      <c r="A117" s="55"/>
      <c r="B117" s="58"/>
      <c r="C117" s="64"/>
      <c r="D117" s="38" t="s">
        <v>17</v>
      </c>
      <c r="E117" s="50"/>
      <c r="F117" s="50"/>
      <c r="G117" s="50"/>
      <c r="H117" s="50"/>
      <c r="I117" s="50"/>
      <c r="J117" s="50"/>
      <c r="K117" s="50"/>
      <c r="L117" s="52"/>
      <c r="M117" s="50"/>
      <c r="N117" s="50"/>
      <c r="O117" s="52">
        <f t="shared" si="58"/>
        <v>0</v>
      </c>
    </row>
    <row r="118" spans="1:15" ht="19.149999999999999" customHeight="1" thickBot="1" x14ac:dyDescent="0.3">
      <c r="A118" s="55"/>
      <c r="B118" s="58"/>
      <c r="C118" s="64"/>
      <c r="D118" s="40" t="s">
        <v>18</v>
      </c>
      <c r="E118" s="51"/>
      <c r="F118" s="51"/>
      <c r="G118" s="51"/>
      <c r="H118" s="51"/>
      <c r="I118" s="51"/>
      <c r="J118" s="51"/>
      <c r="K118" s="51"/>
      <c r="L118" s="53"/>
      <c r="M118" s="51"/>
      <c r="N118" s="51"/>
      <c r="O118" s="53"/>
    </row>
    <row r="119" spans="1:15" ht="19.149999999999999" customHeight="1" x14ac:dyDescent="0.25">
      <c r="A119" s="55"/>
      <c r="B119" s="58"/>
      <c r="C119" s="64"/>
      <c r="D119" s="38" t="s">
        <v>19</v>
      </c>
      <c r="E119" s="50">
        <v>0</v>
      </c>
      <c r="F119" s="50">
        <v>0</v>
      </c>
      <c r="G119" s="50">
        <v>0</v>
      </c>
      <c r="H119" s="50">
        <f t="shared" ref="H119" si="59">G119*1.04</f>
        <v>0</v>
      </c>
      <c r="I119" s="50">
        <f t="shared" ref="I119" si="60">H119*1.04</f>
        <v>0</v>
      </c>
      <c r="J119" s="50">
        <f t="shared" ref="J119" si="61">I119*1.04</f>
        <v>0</v>
      </c>
      <c r="K119" s="50">
        <v>0</v>
      </c>
      <c r="L119" s="52">
        <v>0</v>
      </c>
      <c r="M119" s="50">
        <v>0</v>
      </c>
      <c r="N119" s="50">
        <v>0</v>
      </c>
      <c r="O119" s="52">
        <f t="shared" ref="O119" si="62">E119+F119+G119+H119+I119+J119+K119+L119+M119+N119</f>
        <v>0</v>
      </c>
    </row>
    <row r="120" spans="1:15" ht="19.149999999999999" customHeight="1" thickBot="1" x14ac:dyDescent="0.3">
      <c r="A120" s="55"/>
      <c r="B120" s="58"/>
      <c r="C120" s="64"/>
      <c r="D120" s="40" t="s">
        <v>18</v>
      </c>
      <c r="E120" s="51"/>
      <c r="F120" s="51"/>
      <c r="G120" s="51"/>
      <c r="H120" s="51"/>
      <c r="I120" s="51"/>
      <c r="J120" s="51"/>
      <c r="K120" s="51"/>
      <c r="L120" s="53"/>
      <c r="M120" s="51"/>
      <c r="N120" s="51"/>
      <c r="O120" s="53"/>
    </row>
    <row r="121" spans="1:15" ht="19.149999999999999" customHeight="1" thickBot="1" x14ac:dyDescent="0.3">
      <c r="A121" s="55"/>
      <c r="B121" s="58"/>
      <c r="C121" s="64"/>
      <c r="D121" s="40" t="s">
        <v>20</v>
      </c>
      <c r="E121" s="30">
        <v>10220.5</v>
      </c>
      <c r="F121" s="30">
        <v>10043.799999999999</v>
      </c>
      <c r="G121" s="30">
        <v>9871.1</v>
      </c>
      <c r="H121" s="30">
        <v>10306.343999999999</v>
      </c>
      <c r="I121" s="30">
        <v>10758.998</v>
      </c>
      <c r="J121" s="30">
        <v>11229.758</v>
      </c>
      <c r="K121" s="30">
        <v>0</v>
      </c>
      <c r="L121" s="32">
        <v>0</v>
      </c>
      <c r="M121" s="30">
        <v>0</v>
      </c>
      <c r="N121" s="30">
        <v>0</v>
      </c>
      <c r="O121" s="33">
        <f t="shared" ref="O121:O122" si="63">E121+F121+G121+H121+I121+J121+K121+L121+M121+N121</f>
        <v>62430.5</v>
      </c>
    </row>
    <row r="122" spans="1:15" ht="19.149999999999999" customHeight="1" x14ac:dyDescent="0.25">
      <c r="A122" s="55"/>
      <c r="B122" s="58"/>
      <c r="C122" s="64"/>
      <c r="D122" s="38" t="s">
        <v>25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2">
        <v>0</v>
      </c>
      <c r="M122" s="50">
        <v>0</v>
      </c>
      <c r="N122" s="50">
        <v>0</v>
      </c>
      <c r="O122" s="52">
        <f t="shared" si="63"/>
        <v>0</v>
      </c>
    </row>
    <row r="123" spans="1:15" ht="19.149999999999999" customHeight="1" thickBot="1" x14ac:dyDescent="0.3">
      <c r="A123" s="55"/>
      <c r="B123" s="58"/>
      <c r="C123" s="64"/>
      <c r="D123" s="40" t="s">
        <v>26</v>
      </c>
      <c r="E123" s="51"/>
      <c r="F123" s="51"/>
      <c r="G123" s="51"/>
      <c r="H123" s="51"/>
      <c r="I123" s="51"/>
      <c r="J123" s="51"/>
      <c r="K123" s="51"/>
      <c r="L123" s="53"/>
      <c r="M123" s="51"/>
      <c r="N123" s="51"/>
      <c r="O123" s="53"/>
    </row>
    <row r="124" spans="1:15" ht="19.149999999999999" customHeight="1" x14ac:dyDescent="0.25">
      <c r="A124" s="55"/>
      <c r="B124" s="58"/>
      <c r="C124" s="64"/>
      <c r="D124" s="38" t="s">
        <v>23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2">
        <v>0</v>
      </c>
      <c r="M124" s="50">
        <v>0</v>
      </c>
      <c r="N124" s="50">
        <v>0</v>
      </c>
      <c r="O124" s="52">
        <f t="shared" ref="O124" si="64">E124+F124+G124+H124+I124+J124+K124+L124+M124+N124</f>
        <v>0</v>
      </c>
    </row>
    <row r="125" spans="1:15" ht="19.149999999999999" customHeight="1" thickBot="1" x14ac:dyDescent="0.3">
      <c r="A125" s="56"/>
      <c r="B125" s="59"/>
      <c r="C125" s="65"/>
      <c r="D125" s="40" t="s">
        <v>27</v>
      </c>
      <c r="E125" s="51"/>
      <c r="F125" s="51"/>
      <c r="G125" s="51"/>
      <c r="H125" s="51"/>
      <c r="I125" s="51"/>
      <c r="J125" s="51"/>
      <c r="K125" s="51"/>
      <c r="L125" s="53"/>
      <c r="M125" s="51"/>
      <c r="N125" s="51"/>
      <c r="O125" s="53"/>
    </row>
    <row r="126" spans="1:15" ht="19.149999999999999" customHeight="1" thickBot="1" x14ac:dyDescent="0.3">
      <c r="A126" s="54" t="s">
        <v>79</v>
      </c>
      <c r="B126" s="57"/>
      <c r="C126" s="63" t="s">
        <v>80</v>
      </c>
      <c r="D126" s="40" t="s">
        <v>16</v>
      </c>
      <c r="E126" s="30">
        <f t="shared" ref="E126:N126" si="65">E127+E129+E131+E132+E134</f>
        <v>1010</v>
      </c>
      <c r="F126" s="30">
        <f t="shared" si="65"/>
        <v>1010</v>
      </c>
      <c r="G126" s="30">
        <f t="shared" si="65"/>
        <v>1010</v>
      </c>
      <c r="H126" s="30">
        <f t="shared" si="65"/>
        <v>1010</v>
      </c>
      <c r="I126" s="30">
        <f t="shared" si="65"/>
        <v>1010</v>
      </c>
      <c r="J126" s="30">
        <f t="shared" si="65"/>
        <v>1010</v>
      </c>
      <c r="K126" s="30">
        <f t="shared" si="65"/>
        <v>0</v>
      </c>
      <c r="L126" s="32">
        <f t="shared" si="65"/>
        <v>0</v>
      </c>
      <c r="M126" s="30">
        <f t="shared" si="65"/>
        <v>0</v>
      </c>
      <c r="N126" s="30">
        <f t="shared" si="65"/>
        <v>0</v>
      </c>
      <c r="O126" s="33">
        <f t="shared" ref="O126:O127" si="66">E126+F126+G126+H126+I126+J126+K126+L126+M126+N126</f>
        <v>6060</v>
      </c>
    </row>
    <row r="127" spans="1:15" ht="19.149999999999999" customHeight="1" x14ac:dyDescent="0.25">
      <c r="A127" s="55"/>
      <c r="B127" s="58"/>
      <c r="C127" s="64"/>
      <c r="D127" s="38" t="s">
        <v>17</v>
      </c>
      <c r="E127" s="50"/>
      <c r="F127" s="50"/>
      <c r="G127" s="50"/>
      <c r="H127" s="50"/>
      <c r="I127" s="50"/>
      <c r="J127" s="50"/>
      <c r="K127" s="50"/>
      <c r="L127" s="52"/>
      <c r="M127" s="50"/>
      <c r="N127" s="50"/>
      <c r="O127" s="52">
        <f t="shared" si="66"/>
        <v>0</v>
      </c>
    </row>
    <row r="128" spans="1:15" ht="19.149999999999999" customHeight="1" thickBot="1" x14ac:dyDescent="0.3">
      <c r="A128" s="55"/>
      <c r="B128" s="58"/>
      <c r="C128" s="64"/>
      <c r="D128" s="40" t="s">
        <v>18</v>
      </c>
      <c r="E128" s="51"/>
      <c r="F128" s="51"/>
      <c r="G128" s="51"/>
      <c r="H128" s="51"/>
      <c r="I128" s="51"/>
      <c r="J128" s="51"/>
      <c r="K128" s="51"/>
      <c r="L128" s="53"/>
      <c r="M128" s="51"/>
      <c r="N128" s="51"/>
      <c r="O128" s="53"/>
    </row>
    <row r="129" spans="1:15" ht="19.149999999999999" customHeight="1" x14ac:dyDescent="0.25">
      <c r="A129" s="55"/>
      <c r="B129" s="58"/>
      <c r="C129" s="64"/>
      <c r="D129" s="38" t="s">
        <v>19</v>
      </c>
      <c r="E129" s="50">
        <v>0</v>
      </c>
      <c r="F129" s="50">
        <v>0</v>
      </c>
      <c r="G129" s="50">
        <v>0</v>
      </c>
      <c r="H129" s="50">
        <f t="shared" ref="H129" si="67">G129*1.04</f>
        <v>0</v>
      </c>
      <c r="I129" s="50">
        <f t="shared" ref="I129" si="68">H129*1.04</f>
        <v>0</v>
      </c>
      <c r="J129" s="50">
        <f t="shared" ref="J129" si="69">I129*1.04</f>
        <v>0</v>
      </c>
      <c r="K129" s="50">
        <v>0</v>
      </c>
      <c r="L129" s="52">
        <v>0</v>
      </c>
      <c r="M129" s="50">
        <v>0</v>
      </c>
      <c r="N129" s="50">
        <v>0</v>
      </c>
      <c r="O129" s="52">
        <f t="shared" ref="O129" si="70">E129+F129+G129+H129+I129+J129+K129+L129+M129+N129</f>
        <v>0</v>
      </c>
    </row>
    <row r="130" spans="1:15" ht="19.149999999999999" customHeight="1" thickBot="1" x14ac:dyDescent="0.3">
      <c r="A130" s="55"/>
      <c r="B130" s="58"/>
      <c r="C130" s="64"/>
      <c r="D130" s="40" t="s">
        <v>18</v>
      </c>
      <c r="E130" s="51"/>
      <c r="F130" s="51"/>
      <c r="G130" s="51"/>
      <c r="H130" s="51"/>
      <c r="I130" s="51"/>
      <c r="J130" s="51"/>
      <c r="K130" s="51"/>
      <c r="L130" s="53"/>
      <c r="M130" s="51"/>
      <c r="N130" s="51"/>
      <c r="O130" s="53"/>
    </row>
    <row r="131" spans="1:15" ht="19.149999999999999" customHeight="1" thickBot="1" x14ac:dyDescent="0.3">
      <c r="A131" s="55"/>
      <c r="B131" s="58"/>
      <c r="C131" s="64"/>
      <c r="D131" s="40" t="s">
        <v>20</v>
      </c>
      <c r="E131" s="30">
        <v>1010</v>
      </c>
      <c r="F131" s="30">
        <v>1010</v>
      </c>
      <c r="G131" s="30">
        <v>1010</v>
      </c>
      <c r="H131" s="30">
        <v>1010</v>
      </c>
      <c r="I131" s="30">
        <v>1010</v>
      </c>
      <c r="J131" s="30">
        <v>1010</v>
      </c>
      <c r="K131" s="30">
        <v>0</v>
      </c>
      <c r="L131" s="32">
        <v>0</v>
      </c>
      <c r="M131" s="30">
        <v>0</v>
      </c>
      <c r="N131" s="30">
        <v>0</v>
      </c>
      <c r="O131" s="33">
        <f t="shared" ref="O131:O132" si="71">E131+F131+G131+H131+I131+J131+K131+L131+M131+N131</f>
        <v>6060</v>
      </c>
    </row>
    <row r="132" spans="1:15" ht="19.149999999999999" customHeight="1" x14ac:dyDescent="0.25">
      <c r="A132" s="55"/>
      <c r="B132" s="58"/>
      <c r="C132" s="64"/>
      <c r="D132" s="38" t="s">
        <v>25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2">
        <v>0</v>
      </c>
      <c r="M132" s="50">
        <v>0</v>
      </c>
      <c r="N132" s="50">
        <v>0</v>
      </c>
      <c r="O132" s="52">
        <f t="shared" si="71"/>
        <v>0</v>
      </c>
    </row>
    <row r="133" spans="1:15" ht="19.149999999999999" customHeight="1" thickBot="1" x14ac:dyDescent="0.3">
      <c r="A133" s="55"/>
      <c r="B133" s="58"/>
      <c r="C133" s="64"/>
      <c r="D133" s="40" t="s">
        <v>26</v>
      </c>
      <c r="E133" s="51"/>
      <c r="F133" s="51"/>
      <c r="G133" s="51"/>
      <c r="H133" s="51"/>
      <c r="I133" s="51"/>
      <c r="J133" s="51"/>
      <c r="K133" s="51"/>
      <c r="L133" s="53"/>
      <c r="M133" s="51"/>
      <c r="N133" s="51"/>
      <c r="O133" s="53"/>
    </row>
    <row r="134" spans="1:15" ht="19.149999999999999" customHeight="1" x14ac:dyDescent="0.25">
      <c r="A134" s="55"/>
      <c r="B134" s="58"/>
      <c r="C134" s="64"/>
      <c r="D134" s="38" t="s">
        <v>23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2">
        <v>0</v>
      </c>
      <c r="M134" s="50">
        <v>0</v>
      </c>
      <c r="N134" s="50">
        <v>0</v>
      </c>
      <c r="O134" s="52">
        <f t="shared" ref="O134" si="72">E134+F134+G134+H134+I134+J134+K134+L134+M134+N134</f>
        <v>0</v>
      </c>
    </row>
    <row r="135" spans="1:15" ht="19.149999999999999" customHeight="1" thickBot="1" x14ac:dyDescent="0.3">
      <c r="A135" s="56"/>
      <c r="B135" s="59"/>
      <c r="C135" s="65"/>
      <c r="D135" s="40" t="s">
        <v>27</v>
      </c>
      <c r="E135" s="51"/>
      <c r="F135" s="51"/>
      <c r="G135" s="51"/>
      <c r="H135" s="51"/>
      <c r="I135" s="51"/>
      <c r="J135" s="51"/>
      <c r="K135" s="51"/>
      <c r="L135" s="53"/>
      <c r="M135" s="51"/>
      <c r="N135" s="51"/>
      <c r="O135" s="53"/>
    </row>
    <row r="136" spans="1:15" ht="16.5" thickBot="1" x14ac:dyDescent="0.3">
      <c r="A136" s="54">
        <v>8</v>
      </c>
      <c r="B136" s="57" t="s">
        <v>4</v>
      </c>
      <c r="C136" s="57" t="s">
        <v>64</v>
      </c>
      <c r="D136" s="40" t="s">
        <v>16</v>
      </c>
      <c r="E136" s="30">
        <f t="shared" ref="E136:F136" si="73">E137+E139+E141+E142+E144</f>
        <v>1610</v>
      </c>
      <c r="F136" s="30">
        <f t="shared" si="73"/>
        <v>1610</v>
      </c>
      <c r="G136" s="30">
        <f t="shared" ref="G136:N136" si="74">G137+G139+G141+G142+G144</f>
        <v>1610</v>
      </c>
      <c r="H136" s="30">
        <f t="shared" si="74"/>
        <v>1404</v>
      </c>
      <c r="I136" s="30">
        <f t="shared" si="74"/>
        <v>1404</v>
      </c>
      <c r="J136" s="30">
        <f t="shared" si="74"/>
        <v>1404</v>
      </c>
      <c r="K136" s="30">
        <f t="shared" si="74"/>
        <v>0</v>
      </c>
      <c r="L136" s="32">
        <f t="shared" si="74"/>
        <v>0</v>
      </c>
      <c r="M136" s="30">
        <f t="shared" si="74"/>
        <v>0</v>
      </c>
      <c r="N136" s="30">
        <f t="shared" si="74"/>
        <v>0</v>
      </c>
      <c r="O136" s="33">
        <f>E136+F136+G136+H136+I136+J136+K136+L136+M136+N136</f>
        <v>9042</v>
      </c>
    </row>
    <row r="137" spans="1:15" ht="16.899999999999999" customHeight="1" x14ac:dyDescent="0.25">
      <c r="A137" s="55"/>
      <c r="B137" s="58"/>
      <c r="C137" s="58"/>
      <c r="D137" s="38" t="s">
        <v>17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/>
      <c r="L137" s="52"/>
      <c r="M137" s="50"/>
      <c r="N137" s="50"/>
      <c r="O137" s="52">
        <f>E137+F137+G137+H137+I137+J137+K137+L137+M137+N137</f>
        <v>0</v>
      </c>
    </row>
    <row r="138" spans="1:15" ht="15.75" customHeight="1" thickBot="1" x14ac:dyDescent="0.3">
      <c r="A138" s="55"/>
      <c r="B138" s="58"/>
      <c r="C138" s="58"/>
      <c r="D138" s="40" t="s">
        <v>18</v>
      </c>
      <c r="E138" s="51"/>
      <c r="F138" s="51"/>
      <c r="G138" s="51"/>
      <c r="H138" s="51"/>
      <c r="I138" s="51"/>
      <c r="J138" s="51"/>
      <c r="K138" s="51"/>
      <c r="L138" s="53"/>
      <c r="M138" s="51"/>
      <c r="N138" s="51"/>
      <c r="O138" s="53"/>
    </row>
    <row r="139" spans="1:15" ht="21" customHeight="1" x14ac:dyDescent="0.25">
      <c r="A139" s="55"/>
      <c r="B139" s="58"/>
      <c r="C139" s="58"/>
      <c r="D139" s="38" t="s">
        <v>19</v>
      </c>
      <c r="E139" s="50">
        <v>1593.9</v>
      </c>
      <c r="F139" s="50">
        <v>1593.9</v>
      </c>
      <c r="G139" s="50">
        <v>1593.9</v>
      </c>
      <c r="H139" s="50">
        <v>1404</v>
      </c>
      <c r="I139" s="50">
        <v>1404</v>
      </c>
      <c r="J139" s="50">
        <v>1404</v>
      </c>
      <c r="K139" s="50"/>
      <c r="L139" s="52"/>
      <c r="M139" s="50"/>
      <c r="N139" s="50"/>
      <c r="O139" s="52">
        <f t="shared" ref="O139" si="75">E139+F139+G139+H139+I139+J139+K139+L139+M139+N139</f>
        <v>8993.7000000000007</v>
      </c>
    </row>
    <row r="140" spans="1:15" ht="15.75" customHeight="1" thickBot="1" x14ac:dyDescent="0.3">
      <c r="A140" s="55"/>
      <c r="B140" s="58"/>
      <c r="C140" s="58"/>
      <c r="D140" s="40" t="s">
        <v>18</v>
      </c>
      <c r="E140" s="51"/>
      <c r="F140" s="51"/>
      <c r="G140" s="51"/>
      <c r="H140" s="51"/>
      <c r="I140" s="51"/>
      <c r="J140" s="51"/>
      <c r="K140" s="51"/>
      <c r="L140" s="53"/>
      <c r="M140" s="51"/>
      <c r="N140" s="51"/>
      <c r="O140" s="53"/>
    </row>
    <row r="141" spans="1:15" ht="30.75" customHeight="1" thickBot="1" x14ac:dyDescent="0.3">
      <c r="A141" s="55"/>
      <c r="B141" s="58"/>
      <c r="C141" s="58"/>
      <c r="D141" s="40" t="s">
        <v>20</v>
      </c>
      <c r="E141" s="30">
        <v>16.100000000000001</v>
      </c>
      <c r="F141" s="30">
        <v>16.100000000000001</v>
      </c>
      <c r="G141" s="30">
        <v>16.100000000000001</v>
      </c>
      <c r="H141" s="30">
        <v>0</v>
      </c>
      <c r="I141" s="30">
        <v>0</v>
      </c>
      <c r="J141" s="30">
        <v>0</v>
      </c>
      <c r="K141" s="30">
        <v>0</v>
      </c>
      <c r="L141" s="32">
        <v>0</v>
      </c>
      <c r="M141" s="30">
        <v>0</v>
      </c>
      <c r="N141" s="30">
        <v>0</v>
      </c>
      <c r="O141" s="33">
        <f>E141+F141+G141+H141+I141+J141+K141+L141+M141+N141</f>
        <v>48.300000000000004</v>
      </c>
    </row>
    <row r="142" spans="1:15" ht="15" customHeight="1" x14ac:dyDescent="0.25">
      <c r="A142" s="55"/>
      <c r="B142" s="58"/>
      <c r="C142" s="58"/>
      <c r="D142" s="38" t="s">
        <v>21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2">
        <v>0</v>
      </c>
      <c r="M142" s="50">
        <v>0</v>
      </c>
      <c r="N142" s="50">
        <v>0</v>
      </c>
      <c r="O142" s="52">
        <f>E142+F142+G142+H142+I142+J142+K142+L142+M142+N142</f>
        <v>0</v>
      </c>
    </row>
    <row r="143" spans="1:15" ht="16.899999999999999" customHeight="1" thickBot="1" x14ac:dyDescent="0.3">
      <c r="A143" s="55"/>
      <c r="B143" s="58"/>
      <c r="C143" s="58"/>
      <c r="D143" s="40" t="s">
        <v>22</v>
      </c>
      <c r="E143" s="51"/>
      <c r="F143" s="51"/>
      <c r="G143" s="51"/>
      <c r="H143" s="51"/>
      <c r="I143" s="51"/>
      <c r="J143" s="51"/>
      <c r="K143" s="51"/>
      <c r="L143" s="53"/>
      <c r="M143" s="51"/>
      <c r="N143" s="51"/>
      <c r="O143" s="53"/>
    </row>
    <row r="144" spans="1:15" ht="16.899999999999999" customHeight="1" x14ac:dyDescent="0.25">
      <c r="A144" s="55"/>
      <c r="B144" s="58"/>
      <c r="C144" s="58"/>
      <c r="D144" s="38" t="s">
        <v>23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2">
        <v>0</v>
      </c>
      <c r="M144" s="50">
        <v>0</v>
      </c>
      <c r="N144" s="50">
        <v>0</v>
      </c>
      <c r="O144" s="52">
        <f t="shared" ref="O144" si="76">E144+F144+G144+H144+I144+J144+K144+L144+M144+N144</f>
        <v>0</v>
      </c>
    </row>
    <row r="145" spans="1:15" ht="19.149999999999999" customHeight="1" thickBot="1" x14ac:dyDescent="0.3">
      <c r="A145" s="56"/>
      <c r="B145" s="59"/>
      <c r="C145" s="59"/>
      <c r="D145" s="40" t="s">
        <v>24</v>
      </c>
      <c r="E145" s="51"/>
      <c r="F145" s="51"/>
      <c r="G145" s="51"/>
      <c r="H145" s="51"/>
      <c r="I145" s="51"/>
      <c r="J145" s="51"/>
      <c r="K145" s="51"/>
      <c r="L145" s="53"/>
      <c r="M145" s="51"/>
      <c r="N145" s="51"/>
      <c r="O145" s="53"/>
    </row>
    <row r="146" spans="1:15" ht="16.5" thickBot="1" x14ac:dyDescent="0.3">
      <c r="A146" s="54">
        <v>9</v>
      </c>
      <c r="B146" s="57" t="s">
        <v>4</v>
      </c>
      <c r="C146" s="57" t="s">
        <v>29</v>
      </c>
      <c r="D146" s="40" t="s">
        <v>16</v>
      </c>
      <c r="E146" s="30">
        <f t="shared" ref="E146:F146" si="77">E147+E149+E151+E152+E154</f>
        <v>100</v>
      </c>
      <c r="F146" s="30">
        <f t="shared" si="77"/>
        <v>100</v>
      </c>
      <c r="G146" s="30">
        <f t="shared" ref="G146:N146" si="78">G147+G149+G151+G152+G154</f>
        <v>100</v>
      </c>
      <c r="H146" s="30">
        <f t="shared" si="78"/>
        <v>150</v>
      </c>
      <c r="I146" s="30">
        <f t="shared" si="78"/>
        <v>150</v>
      </c>
      <c r="J146" s="30">
        <f t="shared" si="78"/>
        <v>150</v>
      </c>
      <c r="K146" s="30">
        <f t="shared" si="78"/>
        <v>0</v>
      </c>
      <c r="L146" s="32">
        <f t="shared" si="78"/>
        <v>0</v>
      </c>
      <c r="M146" s="30">
        <f t="shared" si="78"/>
        <v>0</v>
      </c>
      <c r="N146" s="30">
        <f t="shared" si="78"/>
        <v>0</v>
      </c>
      <c r="O146" s="33">
        <f>E146+F146+G146+H146+I146+J146+K146+L146+M146+N146</f>
        <v>750</v>
      </c>
    </row>
    <row r="147" spans="1:15" ht="19.899999999999999" customHeight="1" x14ac:dyDescent="0.25">
      <c r="A147" s="55"/>
      <c r="B147" s="58"/>
      <c r="C147" s="58"/>
      <c r="D147" s="38" t="s">
        <v>17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52">
        <v>0</v>
      </c>
      <c r="M147" s="50">
        <v>0</v>
      </c>
      <c r="N147" s="50">
        <v>0</v>
      </c>
      <c r="O147" s="52">
        <f>E147+F147+G147+H147+I147+J147+K147+L147+M147+N147</f>
        <v>0</v>
      </c>
    </row>
    <row r="148" spans="1:15" ht="15.75" customHeight="1" thickBot="1" x14ac:dyDescent="0.3">
      <c r="A148" s="55"/>
      <c r="B148" s="58"/>
      <c r="C148" s="58"/>
      <c r="D148" s="40" t="s">
        <v>18</v>
      </c>
      <c r="E148" s="51"/>
      <c r="F148" s="51"/>
      <c r="G148" s="51"/>
      <c r="H148" s="51"/>
      <c r="I148" s="51"/>
      <c r="J148" s="51"/>
      <c r="K148" s="51"/>
      <c r="L148" s="53"/>
      <c r="M148" s="51"/>
      <c r="N148" s="51"/>
      <c r="O148" s="53"/>
    </row>
    <row r="149" spans="1:15" ht="19.149999999999999" customHeight="1" x14ac:dyDescent="0.25">
      <c r="A149" s="55"/>
      <c r="B149" s="58"/>
      <c r="C149" s="58"/>
      <c r="D149" s="38" t="s">
        <v>19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2">
        <v>0</v>
      </c>
      <c r="M149" s="50">
        <v>0</v>
      </c>
      <c r="N149" s="50">
        <v>0</v>
      </c>
      <c r="O149" s="52">
        <f t="shared" ref="O149" si="79">E149+F149+G149+H149+I149+J149+K149+L149+M149+N149</f>
        <v>0</v>
      </c>
    </row>
    <row r="150" spans="1:15" ht="15.75" customHeight="1" thickBot="1" x14ac:dyDescent="0.3">
      <c r="A150" s="55"/>
      <c r="B150" s="58"/>
      <c r="C150" s="58"/>
      <c r="D150" s="40" t="s">
        <v>18</v>
      </c>
      <c r="E150" s="51"/>
      <c r="F150" s="51"/>
      <c r="G150" s="51"/>
      <c r="H150" s="51"/>
      <c r="I150" s="51"/>
      <c r="J150" s="51"/>
      <c r="K150" s="51"/>
      <c r="L150" s="53"/>
      <c r="M150" s="51"/>
      <c r="N150" s="51"/>
      <c r="O150" s="53"/>
    </row>
    <row r="151" spans="1:15" ht="35.25" customHeight="1" thickBot="1" x14ac:dyDescent="0.3">
      <c r="A151" s="55"/>
      <c r="B151" s="58"/>
      <c r="C151" s="58"/>
      <c r="D151" s="40" t="s">
        <v>20</v>
      </c>
      <c r="E151" s="30">
        <v>100</v>
      </c>
      <c r="F151" s="30">
        <v>100</v>
      </c>
      <c r="G151" s="30">
        <v>100</v>
      </c>
      <c r="H151" s="30">
        <v>150</v>
      </c>
      <c r="I151" s="30">
        <v>150</v>
      </c>
      <c r="J151" s="30">
        <v>150</v>
      </c>
      <c r="K151" s="30">
        <v>0</v>
      </c>
      <c r="L151" s="32">
        <v>0</v>
      </c>
      <c r="M151" s="30">
        <v>0</v>
      </c>
      <c r="N151" s="30">
        <v>0</v>
      </c>
      <c r="O151" s="33">
        <f>E151+F151+G151+H151+I151+J151+K151+L151+M151+N151</f>
        <v>750</v>
      </c>
    </row>
    <row r="152" spans="1:15" ht="15" customHeight="1" x14ac:dyDescent="0.25">
      <c r="A152" s="55"/>
      <c r="B152" s="58"/>
      <c r="C152" s="58"/>
      <c r="D152" s="38" t="s">
        <v>25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2">
        <v>0</v>
      </c>
      <c r="M152" s="50">
        <v>0</v>
      </c>
      <c r="N152" s="50">
        <v>0</v>
      </c>
      <c r="O152" s="52">
        <f>E152+F152+G152+H152+I152+J152+K152+L152+M152+N152</f>
        <v>0</v>
      </c>
    </row>
    <row r="153" spans="1:15" ht="17.45" customHeight="1" thickBot="1" x14ac:dyDescent="0.3">
      <c r="A153" s="55"/>
      <c r="B153" s="58"/>
      <c r="C153" s="58"/>
      <c r="D153" s="40" t="s">
        <v>26</v>
      </c>
      <c r="E153" s="51"/>
      <c r="F153" s="51"/>
      <c r="G153" s="51"/>
      <c r="H153" s="51"/>
      <c r="I153" s="51"/>
      <c r="J153" s="51"/>
      <c r="K153" s="51"/>
      <c r="L153" s="53"/>
      <c r="M153" s="51"/>
      <c r="N153" s="51"/>
      <c r="O153" s="53"/>
    </row>
    <row r="154" spans="1:15" ht="16.899999999999999" customHeight="1" x14ac:dyDescent="0.25">
      <c r="A154" s="55"/>
      <c r="B154" s="58"/>
      <c r="C154" s="58"/>
      <c r="D154" s="38" t="s">
        <v>23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2">
        <v>0</v>
      </c>
      <c r="M154" s="50">
        <v>0</v>
      </c>
      <c r="N154" s="50">
        <v>0</v>
      </c>
      <c r="O154" s="52">
        <f t="shared" ref="O154" si="80">E154+F154+G154+H154+I154+J154+K154+L154+M154+N154</f>
        <v>0</v>
      </c>
    </row>
    <row r="155" spans="1:15" ht="18" customHeight="1" thickBot="1" x14ac:dyDescent="0.3">
      <c r="A155" s="56"/>
      <c r="B155" s="59"/>
      <c r="C155" s="59"/>
      <c r="D155" s="40" t="s">
        <v>24</v>
      </c>
      <c r="E155" s="51"/>
      <c r="F155" s="51"/>
      <c r="G155" s="51"/>
      <c r="H155" s="51"/>
      <c r="I155" s="51"/>
      <c r="J155" s="51"/>
      <c r="K155" s="51"/>
      <c r="L155" s="53"/>
      <c r="M155" s="51"/>
      <c r="N155" s="51"/>
      <c r="O155" s="53"/>
    </row>
    <row r="156" spans="1:15" ht="16.5" thickBot="1" x14ac:dyDescent="0.3">
      <c r="A156" s="54">
        <v>10</v>
      </c>
      <c r="B156" s="57" t="s">
        <v>4</v>
      </c>
      <c r="C156" s="63" t="s">
        <v>65</v>
      </c>
      <c r="D156" s="40" t="s">
        <v>16</v>
      </c>
      <c r="E156" s="30">
        <f t="shared" ref="E156:N156" si="81">E157+E159+E161+E162+E164</f>
        <v>7855.8</v>
      </c>
      <c r="F156" s="30">
        <f t="shared" si="81"/>
        <v>7567.8</v>
      </c>
      <c r="G156" s="30">
        <f t="shared" si="81"/>
        <v>7280.8</v>
      </c>
      <c r="H156" s="30">
        <f t="shared" si="81"/>
        <v>7572.0320000000002</v>
      </c>
      <c r="I156" s="30">
        <f t="shared" si="81"/>
        <v>7874.9132799999998</v>
      </c>
      <c r="J156" s="30">
        <f t="shared" si="81"/>
        <v>8189.9098112000001</v>
      </c>
      <c r="K156" s="30">
        <f t="shared" si="81"/>
        <v>0</v>
      </c>
      <c r="L156" s="32">
        <f t="shared" si="81"/>
        <v>0</v>
      </c>
      <c r="M156" s="30">
        <f t="shared" si="81"/>
        <v>0</v>
      </c>
      <c r="N156" s="30">
        <f t="shared" si="81"/>
        <v>0</v>
      </c>
      <c r="O156" s="33">
        <f>E156+F156+G156+H156+I156+J156+K156+L156+M156+N156</f>
        <v>46341.255091200001</v>
      </c>
    </row>
    <row r="157" spans="1:15" ht="20.45" customHeight="1" x14ac:dyDescent="0.25">
      <c r="A157" s="55"/>
      <c r="B157" s="58"/>
      <c r="C157" s="64"/>
      <c r="D157" s="38" t="s">
        <v>17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2">
        <v>0</v>
      </c>
      <c r="M157" s="50">
        <v>0</v>
      </c>
      <c r="N157" s="50">
        <v>0</v>
      </c>
      <c r="O157" s="52">
        <f>E157+F157+G157+H157+I157+J157+K157+L157+M157+N157</f>
        <v>0</v>
      </c>
    </row>
    <row r="158" spans="1:15" ht="15.75" customHeight="1" thickBot="1" x14ac:dyDescent="0.3">
      <c r="A158" s="55"/>
      <c r="B158" s="58"/>
      <c r="C158" s="64"/>
      <c r="D158" s="40" t="s">
        <v>18</v>
      </c>
      <c r="E158" s="51"/>
      <c r="F158" s="51"/>
      <c r="G158" s="51"/>
      <c r="H158" s="51"/>
      <c r="I158" s="51"/>
      <c r="J158" s="51"/>
      <c r="K158" s="51"/>
      <c r="L158" s="53"/>
      <c r="M158" s="51"/>
      <c r="N158" s="51"/>
      <c r="O158" s="53"/>
    </row>
    <row r="159" spans="1:15" ht="18" customHeight="1" x14ac:dyDescent="0.25">
      <c r="A159" s="55"/>
      <c r="B159" s="58"/>
      <c r="C159" s="64"/>
      <c r="D159" s="38" t="s">
        <v>19</v>
      </c>
      <c r="E159" s="50">
        <v>576.79999999999995</v>
      </c>
      <c r="F159" s="50">
        <v>576.79999999999995</v>
      </c>
      <c r="G159" s="50">
        <v>576.79999999999995</v>
      </c>
      <c r="H159" s="50">
        <f>G159*1.04</f>
        <v>599.87199999999996</v>
      </c>
      <c r="I159" s="50">
        <f t="shared" ref="I159:J159" si="82">H159*1.04</f>
        <v>623.86687999999992</v>
      </c>
      <c r="J159" s="50">
        <f t="shared" si="82"/>
        <v>648.82155519999992</v>
      </c>
      <c r="K159" s="50">
        <v>0</v>
      </c>
      <c r="L159" s="52">
        <v>0</v>
      </c>
      <c r="M159" s="50">
        <v>0</v>
      </c>
      <c r="N159" s="50">
        <v>0</v>
      </c>
      <c r="O159" s="52">
        <f t="shared" ref="O159" si="83">E159+F159+G159+H159+I159+J159+K159+L159+M159+N159</f>
        <v>3602.9604351999997</v>
      </c>
    </row>
    <row r="160" spans="1:15" ht="15.75" customHeight="1" thickBot="1" x14ac:dyDescent="0.3">
      <c r="A160" s="55"/>
      <c r="B160" s="58"/>
      <c r="C160" s="64"/>
      <c r="D160" s="40" t="s">
        <v>18</v>
      </c>
      <c r="E160" s="51"/>
      <c r="F160" s="51"/>
      <c r="G160" s="51"/>
      <c r="H160" s="51"/>
      <c r="I160" s="51"/>
      <c r="J160" s="51"/>
      <c r="K160" s="51"/>
      <c r="L160" s="53"/>
      <c r="M160" s="51"/>
      <c r="N160" s="51"/>
      <c r="O160" s="53"/>
    </row>
    <row r="161" spans="1:15" ht="32.25" customHeight="1" thickBot="1" x14ac:dyDescent="0.3">
      <c r="A161" s="55"/>
      <c r="B161" s="58"/>
      <c r="C161" s="64"/>
      <c r="D161" s="40" t="s">
        <v>20</v>
      </c>
      <c r="E161" s="34">
        <v>7279</v>
      </c>
      <c r="F161" s="34">
        <v>6991</v>
      </c>
      <c r="G161" s="34">
        <v>6704</v>
      </c>
      <c r="H161" s="34">
        <f>G161*1.04</f>
        <v>6972.16</v>
      </c>
      <c r="I161" s="34">
        <f t="shared" ref="I161:J161" si="84">H161*1.04</f>
        <v>7251.0464000000002</v>
      </c>
      <c r="J161" s="34">
        <f t="shared" si="84"/>
        <v>7541.088256</v>
      </c>
      <c r="K161" s="34">
        <v>0</v>
      </c>
      <c r="L161" s="35">
        <v>0</v>
      </c>
      <c r="M161" s="34">
        <v>0</v>
      </c>
      <c r="N161" s="34">
        <v>0</v>
      </c>
      <c r="O161" s="35">
        <f t="shared" ref="O161" si="85">E161+F161+G161+H161+I161+J161+K161+L161+M161+N161</f>
        <v>42738.294656000005</v>
      </c>
    </row>
    <row r="162" spans="1:15" ht="15" customHeight="1" x14ac:dyDescent="0.25">
      <c r="A162" s="55"/>
      <c r="B162" s="58"/>
      <c r="C162" s="64"/>
      <c r="D162" s="38" t="s">
        <v>21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2">
        <v>0</v>
      </c>
      <c r="M162" s="50">
        <v>0</v>
      </c>
      <c r="N162" s="50">
        <v>0</v>
      </c>
      <c r="O162" s="52">
        <f t="shared" ref="O162" si="86">E162+F162+G162+H162+I162+J162+K162+L162+M162+N162</f>
        <v>0</v>
      </c>
    </row>
    <row r="163" spans="1:15" ht="15.6" customHeight="1" thickBot="1" x14ac:dyDescent="0.3">
      <c r="A163" s="55"/>
      <c r="B163" s="58"/>
      <c r="C163" s="64"/>
      <c r="D163" s="40" t="s">
        <v>22</v>
      </c>
      <c r="E163" s="51"/>
      <c r="F163" s="51"/>
      <c r="G163" s="51"/>
      <c r="H163" s="51"/>
      <c r="I163" s="51"/>
      <c r="J163" s="51"/>
      <c r="K163" s="51"/>
      <c r="L163" s="53"/>
      <c r="M163" s="51"/>
      <c r="N163" s="51"/>
      <c r="O163" s="53"/>
    </row>
    <row r="164" spans="1:15" ht="15.6" customHeight="1" x14ac:dyDescent="0.25">
      <c r="A164" s="55"/>
      <c r="B164" s="58"/>
      <c r="C164" s="64"/>
      <c r="D164" s="38" t="s">
        <v>23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2">
        <v>0</v>
      </c>
      <c r="M164" s="50">
        <v>0</v>
      </c>
      <c r="N164" s="50">
        <v>0</v>
      </c>
      <c r="O164" s="52">
        <f t="shared" ref="O164" si="87">E164+F164+G164+H164+I164+J164+K164+L164+M164+N164</f>
        <v>0</v>
      </c>
    </row>
    <row r="165" spans="1:15" ht="22.9" customHeight="1" thickBot="1" x14ac:dyDescent="0.3">
      <c r="A165" s="56"/>
      <c r="B165" s="59"/>
      <c r="C165" s="65"/>
      <c r="D165" s="40" t="s">
        <v>24</v>
      </c>
      <c r="E165" s="51"/>
      <c r="F165" s="51"/>
      <c r="G165" s="51"/>
      <c r="H165" s="51"/>
      <c r="I165" s="51"/>
      <c r="J165" s="51"/>
      <c r="K165" s="51"/>
      <c r="L165" s="53"/>
      <c r="M165" s="51"/>
      <c r="N165" s="51"/>
      <c r="O165" s="53"/>
    </row>
    <row r="166" spans="1:15" ht="16.5" hidden="1" thickBot="1" x14ac:dyDescent="0.3">
      <c r="A166" s="54">
        <v>11</v>
      </c>
      <c r="B166" s="57" t="s">
        <v>4</v>
      </c>
      <c r="C166" s="57" t="s">
        <v>6</v>
      </c>
      <c r="D166" s="40" t="s">
        <v>16</v>
      </c>
      <c r="E166" s="30">
        <f t="shared" ref="E166:F166" si="88">E167+E169+E171+E173+E175</f>
        <v>0</v>
      </c>
      <c r="F166" s="30">
        <f t="shared" si="88"/>
        <v>0</v>
      </c>
      <c r="G166" s="30">
        <f t="shared" ref="G166:N166" si="89">G167+G169+G171+G173+G175</f>
        <v>0</v>
      </c>
      <c r="H166" s="30">
        <f t="shared" si="89"/>
        <v>0</v>
      </c>
      <c r="I166" s="30">
        <f t="shared" si="89"/>
        <v>0</v>
      </c>
      <c r="J166" s="30">
        <f t="shared" si="89"/>
        <v>0</v>
      </c>
      <c r="K166" s="30">
        <f t="shared" si="89"/>
        <v>0</v>
      </c>
      <c r="L166" s="32">
        <f t="shared" si="89"/>
        <v>0</v>
      </c>
      <c r="M166" s="30">
        <f t="shared" si="89"/>
        <v>0</v>
      </c>
      <c r="N166" s="30">
        <f t="shared" si="89"/>
        <v>0</v>
      </c>
      <c r="O166" s="33">
        <f>E166+F166+G166+H166+I166+J166+K166+L166+M166+N166</f>
        <v>0</v>
      </c>
    </row>
    <row r="167" spans="1:15" ht="17.45" hidden="1" customHeight="1" x14ac:dyDescent="0.25">
      <c r="A167" s="55"/>
      <c r="B167" s="58"/>
      <c r="C167" s="58"/>
      <c r="D167" s="38" t="s">
        <v>17</v>
      </c>
      <c r="E167" s="50"/>
      <c r="F167" s="50"/>
      <c r="G167" s="50"/>
      <c r="H167" s="50"/>
      <c r="I167" s="50"/>
      <c r="J167" s="50"/>
      <c r="K167" s="50"/>
      <c r="L167" s="52"/>
      <c r="M167" s="50"/>
      <c r="N167" s="50"/>
      <c r="O167" s="52">
        <f>E167+F167+G167+H167+I167+J167+K167+L167+M167+N167</f>
        <v>0</v>
      </c>
    </row>
    <row r="168" spans="1:15" ht="15.75" hidden="1" customHeight="1" thickBot="1" x14ac:dyDescent="0.3">
      <c r="A168" s="55"/>
      <c r="B168" s="58"/>
      <c r="C168" s="58"/>
      <c r="D168" s="40" t="s">
        <v>18</v>
      </c>
      <c r="E168" s="51"/>
      <c r="F168" s="51"/>
      <c r="G168" s="51"/>
      <c r="H168" s="51"/>
      <c r="I168" s="51"/>
      <c r="J168" s="51"/>
      <c r="K168" s="51"/>
      <c r="L168" s="53"/>
      <c r="M168" s="51"/>
      <c r="N168" s="51"/>
      <c r="O168" s="53"/>
    </row>
    <row r="169" spans="1:15" ht="16.149999999999999" hidden="1" customHeight="1" x14ac:dyDescent="0.25">
      <c r="A169" s="55"/>
      <c r="B169" s="58"/>
      <c r="C169" s="58"/>
      <c r="D169" s="38" t="s">
        <v>19</v>
      </c>
      <c r="E169" s="50"/>
      <c r="F169" s="50"/>
      <c r="G169" s="50"/>
      <c r="H169" s="50"/>
      <c r="I169" s="50"/>
      <c r="J169" s="50"/>
      <c r="K169" s="50"/>
      <c r="L169" s="52"/>
      <c r="M169" s="50"/>
      <c r="N169" s="50"/>
      <c r="O169" s="52">
        <f t="shared" ref="O169" si="90">E169+F169+G169+H169+I169+J169+K169+L169+M169+N169</f>
        <v>0</v>
      </c>
    </row>
    <row r="170" spans="1:15" ht="15.75" hidden="1" customHeight="1" thickBot="1" x14ac:dyDescent="0.3">
      <c r="A170" s="55"/>
      <c r="B170" s="58"/>
      <c r="C170" s="58"/>
      <c r="D170" s="40" t="s">
        <v>18</v>
      </c>
      <c r="E170" s="51"/>
      <c r="F170" s="51"/>
      <c r="G170" s="51"/>
      <c r="H170" s="51"/>
      <c r="I170" s="51"/>
      <c r="J170" s="51"/>
      <c r="K170" s="51"/>
      <c r="L170" s="53"/>
      <c r="M170" s="51"/>
      <c r="N170" s="51"/>
      <c r="O170" s="53"/>
    </row>
    <row r="171" spans="1:15" ht="30.75" hidden="1" customHeight="1" x14ac:dyDescent="0.25">
      <c r="A171" s="55"/>
      <c r="B171" s="58"/>
      <c r="C171" s="58"/>
      <c r="D171" s="38" t="s">
        <v>30</v>
      </c>
      <c r="E171" s="50"/>
      <c r="F171" s="50"/>
      <c r="G171" s="50"/>
      <c r="H171" s="50"/>
      <c r="I171" s="50"/>
      <c r="J171" s="50"/>
      <c r="K171" s="50"/>
      <c r="L171" s="52"/>
      <c r="M171" s="50"/>
      <c r="N171" s="50"/>
      <c r="O171" s="52">
        <f t="shared" ref="O171" si="91">E171+F171+G171+H171+I171+J171+K171+L171+M171+N171</f>
        <v>0</v>
      </c>
    </row>
    <row r="172" spans="1:15" ht="18" hidden="1" customHeight="1" thickBot="1" x14ac:dyDescent="0.3">
      <c r="A172" s="55"/>
      <c r="B172" s="58"/>
      <c r="C172" s="58"/>
      <c r="D172" s="40" t="s">
        <v>31</v>
      </c>
      <c r="E172" s="51"/>
      <c r="F172" s="51"/>
      <c r="G172" s="51"/>
      <c r="H172" s="51"/>
      <c r="I172" s="51"/>
      <c r="J172" s="51"/>
      <c r="K172" s="51"/>
      <c r="L172" s="53"/>
      <c r="M172" s="51"/>
      <c r="N172" s="51"/>
      <c r="O172" s="53"/>
    </row>
    <row r="173" spans="1:15" ht="15" hidden="1" customHeight="1" x14ac:dyDescent="0.25">
      <c r="A173" s="55"/>
      <c r="B173" s="58"/>
      <c r="C173" s="58"/>
      <c r="D173" s="38" t="s">
        <v>21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2">
        <v>0</v>
      </c>
      <c r="M173" s="50">
        <v>0</v>
      </c>
      <c r="N173" s="50">
        <v>0</v>
      </c>
      <c r="O173" s="52">
        <f t="shared" ref="O173" si="92">E173+F173+G173+H173+I173+J173+K173+L173+M173+N173</f>
        <v>0</v>
      </c>
    </row>
    <row r="174" spans="1:15" ht="18" hidden="1" customHeight="1" thickBot="1" x14ac:dyDescent="0.3">
      <c r="A174" s="55"/>
      <c r="B174" s="58"/>
      <c r="C174" s="58"/>
      <c r="D174" s="40" t="s">
        <v>22</v>
      </c>
      <c r="E174" s="51"/>
      <c r="F174" s="51"/>
      <c r="G174" s="51"/>
      <c r="H174" s="51"/>
      <c r="I174" s="51"/>
      <c r="J174" s="51"/>
      <c r="K174" s="51"/>
      <c r="L174" s="53"/>
      <c r="M174" s="51"/>
      <c r="N174" s="51"/>
      <c r="O174" s="53"/>
    </row>
    <row r="175" spans="1:15" ht="17.45" hidden="1" customHeight="1" x14ac:dyDescent="0.25">
      <c r="A175" s="55"/>
      <c r="B175" s="58"/>
      <c r="C175" s="58"/>
      <c r="D175" s="38" t="s">
        <v>23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2">
        <v>0</v>
      </c>
      <c r="M175" s="50">
        <v>0</v>
      </c>
      <c r="N175" s="50">
        <v>0</v>
      </c>
      <c r="O175" s="52">
        <f t="shared" ref="O175" si="93">E175+F175+G175+H175+I175+J175+K175+L175+M175+N175</f>
        <v>0</v>
      </c>
    </row>
    <row r="176" spans="1:15" ht="16.149999999999999" hidden="1" customHeight="1" thickBot="1" x14ac:dyDescent="0.3">
      <c r="A176" s="56"/>
      <c r="B176" s="59"/>
      <c r="C176" s="59"/>
      <c r="D176" s="40" t="s">
        <v>24</v>
      </c>
      <c r="E176" s="51"/>
      <c r="F176" s="51"/>
      <c r="G176" s="51"/>
      <c r="H176" s="51"/>
      <c r="I176" s="51"/>
      <c r="J176" s="51"/>
      <c r="K176" s="51"/>
      <c r="L176" s="53"/>
      <c r="M176" s="51"/>
      <c r="N176" s="51"/>
      <c r="O176" s="53"/>
    </row>
    <row r="177" spans="1:15" ht="16.149999999999999" customHeight="1" thickBot="1" x14ac:dyDescent="0.3">
      <c r="A177" s="54" t="s">
        <v>81</v>
      </c>
      <c r="B177" s="57"/>
      <c r="C177" s="63" t="s">
        <v>83</v>
      </c>
      <c r="D177" s="40" t="s">
        <v>16</v>
      </c>
      <c r="E177" s="30">
        <f t="shared" ref="E177:N177" si="94">E178+E180+E182+E183+E185</f>
        <v>7825.8</v>
      </c>
      <c r="F177" s="30">
        <f t="shared" si="94"/>
        <v>7537.8</v>
      </c>
      <c r="G177" s="30">
        <f t="shared" si="94"/>
        <v>7250.8</v>
      </c>
      <c r="H177" s="30">
        <f t="shared" si="94"/>
        <v>7342.0320000000002</v>
      </c>
      <c r="I177" s="30">
        <f t="shared" si="94"/>
        <v>7844.9128799999999</v>
      </c>
      <c r="J177" s="30">
        <f t="shared" si="94"/>
        <v>8159.9095551999999</v>
      </c>
      <c r="K177" s="30">
        <f t="shared" si="94"/>
        <v>0</v>
      </c>
      <c r="L177" s="32">
        <f t="shared" si="94"/>
        <v>0</v>
      </c>
      <c r="M177" s="30">
        <f t="shared" si="94"/>
        <v>0</v>
      </c>
      <c r="N177" s="30">
        <f t="shared" si="94"/>
        <v>0</v>
      </c>
      <c r="O177" s="33">
        <f>E177+F177+G177+H177+I177+J177+K177+L177+M177+N177</f>
        <v>45961.254435200004</v>
      </c>
    </row>
    <row r="178" spans="1:15" ht="16.149999999999999" customHeight="1" x14ac:dyDescent="0.25">
      <c r="A178" s="55"/>
      <c r="B178" s="58"/>
      <c r="C178" s="64"/>
      <c r="D178" s="38" t="s">
        <v>17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2">
        <v>0</v>
      </c>
      <c r="M178" s="50">
        <v>0</v>
      </c>
      <c r="N178" s="50">
        <v>0</v>
      </c>
      <c r="O178" s="52">
        <f>E178+F178+G178+H178+I178+J178+K178+L178+M178+N178</f>
        <v>0</v>
      </c>
    </row>
    <row r="179" spans="1:15" ht="16.149999999999999" customHeight="1" thickBot="1" x14ac:dyDescent="0.3">
      <c r="A179" s="55"/>
      <c r="B179" s="58"/>
      <c r="C179" s="64"/>
      <c r="D179" s="40" t="s">
        <v>18</v>
      </c>
      <c r="E179" s="51"/>
      <c r="F179" s="51"/>
      <c r="G179" s="51"/>
      <c r="H179" s="51"/>
      <c r="I179" s="51"/>
      <c r="J179" s="51"/>
      <c r="K179" s="51"/>
      <c r="L179" s="53"/>
      <c r="M179" s="51"/>
      <c r="N179" s="51"/>
      <c r="O179" s="53"/>
    </row>
    <row r="180" spans="1:15" ht="16.149999999999999" customHeight="1" x14ac:dyDescent="0.25">
      <c r="A180" s="55"/>
      <c r="B180" s="58"/>
      <c r="C180" s="64"/>
      <c r="D180" s="38" t="s">
        <v>19</v>
      </c>
      <c r="E180" s="50">
        <v>576.79999999999995</v>
      </c>
      <c r="F180" s="50">
        <v>576.79999999999995</v>
      </c>
      <c r="G180" s="50">
        <v>576.79999999999995</v>
      </c>
      <c r="H180" s="50">
        <f>G180*1.04</f>
        <v>599.87199999999996</v>
      </c>
      <c r="I180" s="50">
        <f t="shared" ref="I180" si="95">H180*1.04</f>
        <v>623.86687999999992</v>
      </c>
      <c r="J180" s="50">
        <f t="shared" ref="J180" si="96">I180*1.04</f>
        <v>648.82155519999992</v>
      </c>
      <c r="K180" s="50">
        <v>0</v>
      </c>
      <c r="L180" s="52">
        <v>0</v>
      </c>
      <c r="M180" s="50">
        <v>0</v>
      </c>
      <c r="N180" s="50">
        <v>0</v>
      </c>
      <c r="O180" s="52">
        <f t="shared" ref="O180" si="97">E180+F180+G180+H180+I180+J180+K180+L180+M180+N180</f>
        <v>3602.9604351999997</v>
      </c>
    </row>
    <row r="181" spans="1:15" ht="16.149999999999999" customHeight="1" thickBot="1" x14ac:dyDescent="0.3">
      <c r="A181" s="55"/>
      <c r="B181" s="58"/>
      <c r="C181" s="64"/>
      <c r="D181" s="40" t="s">
        <v>18</v>
      </c>
      <c r="E181" s="51"/>
      <c r="F181" s="51"/>
      <c r="G181" s="51"/>
      <c r="H181" s="51"/>
      <c r="I181" s="51"/>
      <c r="J181" s="51"/>
      <c r="K181" s="51"/>
      <c r="L181" s="53"/>
      <c r="M181" s="51"/>
      <c r="N181" s="51"/>
      <c r="O181" s="53"/>
    </row>
    <row r="182" spans="1:15" ht="16.149999999999999" customHeight="1" thickBot="1" x14ac:dyDescent="0.3">
      <c r="A182" s="55"/>
      <c r="B182" s="58"/>
      <c r="C182" s="64"/>
      <c r="D182" s="40" t="s">
        <v>20</v>
      </c>
      <c r="E182" s="48">
        <v>7249</v>
      </c>
      <c r="F182" s="48">
        <v>6961</v>
      </c>
      <c r="G182" s="48">
        <v>6674</v>
      </c>
      <c r="H182" s="48">
        <v>6742.16</v>
      </c>
      <c r="I182" s="48">
        <v>7221.0460000000003</v>
      </c>
      <c r="J182" s="48">
        <v>7511.0879999999997</v>
      </c>
      <c r="K182" s="48">
        <v>0</v>
      </c>
      <c r="L182" s="49">
        <v>0</v>
      </c>
      <c r="M182" s="48">
        <v>0</v>
      </c>
      <c r="N182" s="48">
        <v>0</v>
      </c>
      <c r="O182" s="49">
        <f t="shared" ref="O182:O183" si="98">E182+F182+G182+H182+I182+J182+K182+L182+M182+N182</f>
        <v>42358.293999999994</v>
      </c>
    </row>
    <row r="183" spans="1:15" ht="16.149999999999999" customHeight="1" x14ac:dyDescent="0.25">
      <c r="A183" s="55"/>
      <c r="B183" s="58"/>
      <c r="C183" s="64"/>
      <c r="D183" s="38" t="s">
        <v>21</v>
      </c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2">
        <v>0</v>
      </c>
      <c r="M183" s="50">
        <v>0</v>
      </c>
      <c r="N183" s="50">
        <v>0</v>
      </c>
      <c r="O183" s="52">
        <f t="shared" si="98"/>
        <v>0</v>
      </c>
    </row>
    <row r="184" spans="1:15" ht="16.149999999999999" customHeight="1" thickBot="1" x14ac:dyDescent="0.3">
      <c r="A184" s="55"/>
      <c r="B184" s="58"/>
      <c r="C184" s="64"/>
      <c r="D184" s="40" t="s">
        <v>22</v>
      </c>
      <c r="E184" s="51"/>
      <c r="F184" s="51"/>
      <c r="G184" s="51"/>
      <c r="H184" s="51"/>
      <c r="I184" s="51"/>
      <c r="J184" s="51"/>
      <c r="K184" s="51"/>
      <c r="L184" s="53"/>
      <c r="M184" s="51"/>
      <c r="N184" s="51"/>
      <c r="O184" s="53"/>
    </row>
    <row r="185" spans="1:15" ht="16.149999999999999" customHeight="1" x14ac:dyDescent="0.25">
      <c r="A185" s="55"/>
      <c r="B185" s="58"/>
      <c r="C185" s="64"/>
      <c r="D185" s="38" t="s">
        <v>23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2">
        <v>0</v>
      </c>
      <c r="M185" s="50">
        <v>0</v>
      </c>
      <c r="N185" s="50">
        <v>0</v>
      </c>
      <c r="O185" s="52">
        <f t="shared" ref="O185" si="99">E185+F185+G185+H185+I185+J185+K185+L185+M185+N185</f>
        <v>0</v>
      </c>
    </row>
    <row r="186" spans="1:15" ht="16.149999999999999" customHeight="1" thickBot="1" x14ac:dyDescent="0.3">
      <c r="A186" s="56"/>
      <c r="B186" s="59"/>
      <c r="C186" s="65"/>
      <c r="D186" s="40" t="s">
        <v>24</v>
      </c>
      <c r="E186" s="51"/>
      <c r="F186" s="51"/>
      <c r="G186" s="51"/>
      <c r="H186" s="51"/>
      <c r="I186" s="51"/>
      <c r="J186" s="51"/>
      <c r="K186" s="51"/>
      <c r="L186" s="53"/>
      <c r="M186" s="51"/>
      <c r="N186" s="51"/>
      <c r="O186" s="53"/>
    </row>
    <row r="187" spans="1:15" ht="16.149999999999999" customHeight="1" thickBot="1" x14ac:dyDescent="0.3">
      <c r="A187" s="54" t="s">
        <v>82</v>
      </c>
      <c r="B187" s="57"/>
      <c r="C187" s="63" t="s">
        <v>84</v>
      </c>
      <c r="D187" s="40" t="s">
        <v>16</v>
      </c>
      <c r="E187" s="30">
        <f t="shared" ref="E187:N187" si="100">E188+E190+E192+E193+E195</f>
        <v>606.79999999999995</v>
      </c>
      <c r="F187" s="30">
        <f t="shared" si="100"/>
        <v>606.79999999999995</v>
      </c>
      <c r="G187" s="30">
        <f t="shared" si="100"/>
        <v>606.79999999999995</v>
      </c>
      <c r="H187" s="30">
        <f t="shared" si="100"/>
        <v>629.87199999999996</v>
      </c>
      <c r="I187" s="30">
        <f t="shared" si="100"/>
        <v>653.86687999999992</v>
      </c>
      <c r="J187" s="30">
        <f t="shared" si="100"/>
        <v>678.82155519999992</v>
      </c>
      <c r="K187" s="30">
        <f t="shared" si="100"/>
        <v>0</v>
      </c>
      <c r="L187" s="32">
        <f t="shared" si="100"/>
        <v>0</v>
      </c>
      <c r="M187" s="30">
        <f t="shared" si="100"/>
        <v>0</v>
      </c>
      <c r="N187" s="30">
        <f t="shared" si="100"/>
        <v>0</v>
      </c>
      <c r="O187" s="33">
        <f>E187+F187+G187+H187+I187+J187+K187+L187+M187+N187</f>
        <v>3782.9604351999997</v>
      </c>
    </row>
    <row r="188" spans="1:15" ht="16.149999999999999" customHeight="1" x14ac:dyDescent="0.25">
      <c r="A188" s="55"/>
      <c r="B188" s="58"/>
      <c r="C188" s="64"/>
      <c r="D188" s="38" t="s">
        <v>17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2">
        <v>0</v>
      </c>
      <c r="M188" s="50">
        <v>0</v>
      </c>
      <c r="N188" s="50">
        <v>0</v>
      </c>
      <c r="O188" s="52">
        <f>E188+F188+G188+H188+I188+J188+K188+L188+M188+N188</f>
        <v>0</v>
      </c>
    </row>
    <row r="189" spans="1:15" ht="16.149999999999999" customHeight="1" thickBot="1" x14ac:dyDescent="0.3">
      <c r="A189" s="55"/>
      <c r="B189" s="58"/>
      <c r="C189" s="64"/>
      <c r="D189" s="40" t="s">
        <v>18</v>
      </c>
      <c r="E189" s="51"/>
      <c r="F189" s="51"/>
      <c r="G189" s="51"/>
      <c r="H189" s="51"/>
      <c r="I189" s="51"/>
      <c r="J189" s="51"/>
      <c r="K189" s="51"/>
      <c r="L189" s="53"/>
      <c r="M189" s="51"/>
      <c r="N189" s="51"/>
      <c r="O189" s="53"/>
    </row>
    <row r="190" spans="1:15" ht="16.149999999999999" customHeight="1" x14ac:dyDescent="0.25">
      <c r="A190" s="55"/>
      <c r="B190" s="58"/>
      <c r="C190" s="64"/>
      <c r="D190" s="38" t="s">
        <v>19</v>
      </c>
      <c r="E190" s="50">
        <v>576.79999999999995</v>
      </c>
      <c r="F190" s="50">
        <v>576.79999999999995</v>
      </c>
      <c r="G190" s="50">
        <v>576.79999999999995</v>
      </c>
      <c r="H190" s="50">
        <f>G190*1.04</f>
        <v>599.87199999999996</v>
      </c>
      <c r="I190" s="50">
        <f t="shared" ref="I190" si="101">H190*1.04</f>
        <v>623.86687999999992</v>
      </c>
      <c r="J190" s="50">
        <f t="shared" ref="J190" si="102">I190*1.04</f>
        <v>648.82155519999992</v>
      </c>
      <c r="K190" s="50">
        <v>0</v>
      </c>
      <c r="L190" s="52">
        <v>0</v>
      </c>
      <c r="M190" s="50">
        <v>0</v>
      </c>
      <c r="N190" s="50">
        <v>0</v>
      </c>
      <c r="O190" s="52">
        <f t="shared" ref="O190" si="103">E190+F190+G190+H190+I190+J190+K190+L190+M190+N190</f>
        <v>3602.9604351999997</v>
      </c>
    </row>
    <row r="191" spans="1:15" ht="16.149999999999999" customHeight="1" thickBot="1" x14ac:dyDescent="0.3">
      <c r="A191" s="55"/>
      <c r="B191" s="58"/>
      <c r="C191" s="64"/>
      <c r="D191" s="40" t="s">
        <v>18</v>
      </c>
      <c r="E191" s="51"/>
      <c r="F191" s="51"/>
      <c r="G191" s="51"/>
      <c r="H191" s="51"/>
      <c r="I191" s="51"/>
      <c r="J191" s="51"/>
      <c r="K191" s="51"/>
      <c r="L191" s="53"/>
      <c r="M191" s="51"/>
      <c r="N191" s="51"/>
      <c r="O191" s="53"/>
    </row>
    <row r="192" spans="1:15" ht="16.149999999999999" customHeight="1" thickBot="1" x14ac:dyDescent="0.3">
      <c r="A192" s="55"/>
      <c r="B192" s="58"/>
      <c r="C192" s="64"/>
      <c r="D192" s="40" t="s">
        <v>20</v>
      </c>
      <c r="E192" s="48">
        <v>30</v>
      </c>
      <c r="F192" s="48">
        <v>30</v>
      </c>
      <c r="G192" s="48">
        <v>30</v>
      </c>
      <c r="H192" s="48">
        <v>30</v>
      </c>
      <c r="I192" s="48">
        <v>30</v>
      </c>
      <c r="J192" s="48">
        <v>30</v>
      </c>
      <c r="K192" s="48">
        <v>0</v>
      </c>
      <c r="L192" s="49">
        <v>0</v>
      </c>
      <c r="M192" s="48">
        <v>0</v>
      </c>
      <c r="N192" s="48">
        <v>0</v>
      </c>
      <c r="O192" s="49">
        <f t="shared" ref="O192:O193" si="104">E192+F192+G192+H192+I192+J192+K192+L192+M192+N192</f>
        <v>180</v>
      </c>
    </row>
    <row r="193" spans="1:15" ht="16.149999999999999" customHeight="1" x14ac:dyDescent="0.25">
      <c r="A193" s="55"/>
      <c r="B193" s="58"/>
      <c r="C193" s="64"/>
      <c r="D193" s="38" t="s">
        <v>21</v>
      </c>
      <c r="E193" s="50">
        <v>0</v>
      </c>
      <c r="F193" s="50">
        <v>0</v>
      </c>
      <c r="G193" s="50">
        <v>0</v>
      </c>
      <c r="H193" s="50">
        <v>0</v>
      </c>
      <c r="I193" s="50">
        <v>0</v>
      </c>
      <c r="J193" s="50">
        <v>0</v>
      </c>
      <c r="K193" s="50">
        <v>0</v>
      </c>
      <c r="L193" s="52">
        <v>0</v>
      </c>
      <c r="M193" s="50">
        <v>0</v>
      </c>
      <c r="N193" s="50">
        <v>0</v>
      </c>
      <c r="O193" s="52">
        <f t="shared" si="104"/>
        <v>0</v>
      </c>
    </row>
    <row r="194" spans="1:15" ht="16.149999999999999" customHeight="1" thickBot="1" x14ac:dyDescent="0.3">
      <c r="A194" s="55"/>
      <c r="B194" s="58"/>
      <c r="C194" s="64"/>
      <c r="D194" s="40" t="s">
        <v>22</v>
      </c>
      <c r="E194" s="51"/>
      <c r="F194" s="51"/>
      <c r="G194" s="51"/>
      <c r="H194" s="51"/>
      <c r="I194" s="51"/>
      <c r="J194" s="51"/>
      <c r="K194" s="51"/>
      <c r="L194" s="53"/>
      <c r="M194" s="51"/>
      <c r="N194" s="51"/>
      <c r="O194" s="53"/>
    </row>
    <row r="195" spans="1:15" ht="16.149999999999999" customHeight="1" x14ac:dyDescent="0.25">
      <c r="A195" s="55"/>
      <c r="B195" s="58"/>
      <c r="C195" s="64"/>
      <c r="D195" s="38" t="s">
        <v>23</v>
      </c>
      <c r="E195" s="50">
        <v>0</v>
      </c>
      <c r="F195" s="50">
        <v>0</v>
      </c>
      <c r="G195" s="50">
        <v>0</v>
      </c>
      <c r="H195" s="50">
        <v>0</v>
      </c>
      <c r="I195" s="50">
        <v>0</v>
      </c>
      <c r="J195" s="50">
        <v>0</v>
      </c>
      <c r="K195" s="50">
        <v>0</v>
      </c>
      <c r="L195" s="52">
        <v>0</v>
      </c>
      <c r="M195" s="50">
        <v>0</v>
      </c>
      <c r="N195" s="50">
        <v>0</v>
      </c>
      <c r="O195" s="52">
        <f t="shared" ref="O195" si="105">E195+F195+G195+H195+I195+J195+K195+L195+M195+N195</f>
        <v>0</v>
      </c>
    </row>
    <row r="196" spans="1:15" ht="16.149999999999999" customHeight="1" thickBot="1" x14ac:dyDescent="0.3">
      <c r="A196" s="56"/>
      <c r="B196" s="59"/>
      <c r="C196" s="65"/>
      <c r="D196" s="40" t="s">
        <v>24</v>
      </c>
      <c r="E196" s="51"/>
      <c r="F196" s="51"/>
      <c r="G196" s="51"/>
      <c r="H196" s="51"/>
      <c r="I196" s="51"/>
      <c r="J196" s="51"/>
      <c r="K196" s="51"/>
      <c r="L196" s="53"/>
      <c r="M196" s="51"/>
      <c r="N196" s="51"/>
      <c r="O196" s="53"/>
    </row>
    <row r="197" spans="1:15" ht="30" customHeight="1" thickBot="1" x14ac:dyDescent="0.3">
      <c r="A197" s="54">
        <v>11</v>
      </c>
      <c r="B197" s="57" t="s">
        <v>4</v>
      </c>
      <c r="C197" s="57" t="s">
        <v>66</v>
      </c>
      <c r="D197" s="40" t="s">
        <v>16</v>
      </c>
      <c r="E197" s="30">
        <f t="shared" ref="E197:N197" si="106">E198+E200+E202+E203+E205</f>
        <v>1093</v>
      </c>
      <c r="F197" s="30">
        <f t="shared" si="106"/>
        <v>1093</v>
      </c>
      <c r="G197" s="30">
        <f t="shared" si="106"/>
        <v>1093</v>
      </c>
      <c r="H197" s="30">
        <f t="shared" si="106"/>
        <v>1400</v>
      </c>
      <c r="I197" s="30">
        <f t="shared" si="106"/>
        <v>1400</v>
      </c>
      <c r="J197" s="30">
        <f t="shared" si="106"/>
        <v>1300</v>
      </c>
      <c r="K197" s="30">
        <f t="shared" si="106"/>
        <v>0</v>
      </c>
      <c r="L197" s="32">
        <f t="shared" si="106"/>
        <v>0</v>
      </c>
      <c r="M197" s="30">
        <f t="shared" si="106"/>
        <v>0</v>
      </c>
      <c r="N197" s="30">
        <f t="shared" si="106"/>
        <v>0</v>
      </c>
      <c r="O197" s="33">
        <f>E197+F197+G197+H197+I197+J197+K197+L197+M197+N197</f>
        <v>7379</v>
      </c>
    </row>
    <row r="198" spans="1:15" ht="20.45" customHeight="1" x14ac:dyDescent="0.25">
      <c r="A198" s="55"/>
      <c r="B198" s="58"/>
      <c r="C198" s="58"/>
      <c r="D198" s="38" t="s">
        <v>17</v>
      </c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2">
        <v>0</v>
      </c>
      <c r="M198" s="50">
        <v>0</v>
      </c>
      <c r="N198" s="50">
        <v>0</v>
      </c>
      <c r="O198" s="52">
        <f>E198+F198+G198+H198+I198+J198+K198+L198+M198+N198</f>
        <v>0</v>
      </c>
    </row>
    <row r="199" spans="1:15" ht="18.75" customHeight="1" thickBot="1" x14ac:dyDescent="0.3">
      <c r="A199" s="55"/>
      <c r="B199" s="58"/>
      <c r="C199" s="58"/>
      <c r="D199" s="40" t="s">
        <v>18</v>
      </c>
      <c r="E199" s="51"/>
      <c r="F199" s="51"/>
      <c r="G199" s="51"/>
      <c r="H199" s="51"/>
      <c r="I199" s="51"/>
      <c r="J199" s="51"/>
      <c r="K199" s="51"/>
      <c r="L199" s="53"/>
      <c r="M199" s="51"/>
      <c r="N199" s="51"/>
      <c r="O199" s="53"/>
    </row>
    <row r="200" spans="1:15" ht="18" customHeight="1" x14ac:dyDescent="0.25">
      <c r="A200" s="55"/>
      <c r="B200" s="58"/>
      <c r="C200" s="58"/>
      <c r="D200" s="38" t="s">
        <v>19</v>
      </c>
      <c r="E200" s="50">
        <v>0</v>
      </c>
      <c r="F200" s="50">
        <v>0</v>
      </c>
      <c r="G200" s="50">
        <v>0</v>
      </c>
      <c r="H200" s="50">
        <v>0</v>
      </c>
      <c r="I200" s="50">
        <v>0</v>
      </c>
      <c r="J200" s="50">
        <v>0</v>
      </c>
      <c r="K200" s="50"/>
      <c r="L200" s="52"/>
      <c r="M200" s="50"/>
      <c r="N200" s="50"/>
      <c r="O200" s="52">
        <f t="shared" ref="O200" si="107">E200+F200+G200+H200+I200+J200+K200+L200+M200+N200</f>
        <v>0</v>
      </c>
    </row>
    <row r="201" spans="1:15" ht="15.75" customHeight="1" thickBot="1" x14ac:dyDescent="0.3">
      <c r="A201" s="55"/>
      <c r="B201" s="58"/>
      <c r="C201" s="58"/>
      <c r="D201" s="40" t="s">
        <v>18</v>
      </c>
      <c r="E201" s="51"/>
      <c r="F201" s="51"/>
      <c r="G201" s="51"/>
      <c r="H201" s="51"/>
      <c r="I201" s="51"/>
      <c r="J201" s="51"/>
      <c r="K201" s="51"/>
      <c r="L201" s="53"/>
      <c r="M201" s="51"/>
      <c r="N201" s="51"/>
      <c r="O201" s="53"/>
    </row>
    <row r="202" spans="1:15" ht="38.25" customHeight="1" thickBot="1" x14ac:dyDescent="0.3">
      <c r="A202" s="55"/>
      <c r="B202" s="58"/>
      <c r="C202" s="58"/>
      <c r="D202" s="41" t="s">
        <v>20</v>
      </c>
      <c r="E202" s="34">
        <v>1093</v>
      </c>
      <c r="F202" s="34">
        <v>1093</v>
      </c>
      <c r="G202" s="34">
        <v>1093</v>
      </c>
      <c r="H202" s="34">
        <v>1400</v>
      </c>
      <c r="I202" s="34">
        <v>1400</v>
      </c>
      <c r="J202" s="34">
        <v>1300</v>
      </c>
      <c r="K202" s="34"/>
      <c r="L202" s="35"/>
      <c r="M202" s="34"/>
      <c r="N202" s="34"/>
      <c r="O202" s="35">
        <f t="shared" ref="O202" si="108">E202+F202+G202+H202+I202+J202+K202+L202+M202+N202</f>
        <v>7379</v>
      </c>
    </row>
    <row r="203" spans="1:15" ht="15" customHeight="1" x14ac:dyDescent="0.25">
      <c r="A203" s="55"/>
      <c r="B203" s="58"/>
      <c r="C203" s="58"/>
      <c r="D203" s="38" t="s">
        <v>21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2">
        <v>0</v>
      </c>
      <c r="M203" s="50">
        <v>0</v>
      </c>
      <c r="N203" s="50">
        <v>0</v>
      </c>
      <c r="O203" s="52">
        <f t="shared" ref="O203" si="109">E203+F203+G203+H203+I203+J203+K203+L203+M203+N203</f>
        <v>0</v>
      </c>
    </row>
    <row r="204" spans="1:15" ht="15.75" customHeight="1" thickBot="1" x14ac:dyDescent="0.3">
      <c r="A204" s="55"/>
      <c r="B204" s="58"/>
      <c r="C204" s="58"/>
      <c r="D204" s="40" t="s">
        <v>22</v>
      </c>
      <c r="E204" s="51"/>
      <c r="F204" s="51"/>
      <c r="G204" s="51"/>
      <c r="H204" s="51"/>
      <c r="I204" s="51"/>
      <c r="J204" s="51"/>
      <c r="K204" s="51"/>
      <c r="L204" s="53"/>
      <c r="M204" s="51"/>
      <c r="N204" s="51"/>
      <c r="O204" s="53"/>
    </row>
    <row r="205" spans="1:15" ht="15" customHeight="1" x14ac:dyDescent="0.25">
      <c r="A205" s="55"/>
      <c r="B205" s="58"/>
      <c r="C205" s="58"/>
      <c r="D205" s="38" t="s">
        <v>23</v>
      </c>
      <c r="E205" s="50">
        <v>0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2">
        <v>0</v>
      </c>
      <c r="M205" s="50">
        <v>0</v>
      </c>
      <c r="N205" s="50">
        <v>0</v>
      </c>
      <c r="O205" s="52">
        <f t="shared" ref="O205" si="110">E205+F205+G205+H205+I205+J205+K205+L205+M205+N205</f>
        <v>0</v>
      </c>
    </row>
    <row r="206" spans="1:15" ht="15.75" customHeight="1" thickBot="1" x14ac:dyDescent="0.3">
      <c r="A206" s="56"/>
      <c r="B206" s="59"/>
      <c r="C206" s="59"/>
      <c r="D206" s="40" t="s">
        <v>24</v>
      </c>
      <c r="E206" s="51"/>
      <c r="F206" s="51"/>
      <c r="G206" s="51"/>
      <c r="H206" s="51"/>
      <c r="I206" s="51"/>
      <c r="J206" s="51"/>
      <c r="K206" s="51"/>
      <c r="L206" s="53"/>
      <c r="M206" s="51"/>
      <c r="N206" s="51"/>
      <c r="O206" s="53"/>
    </row>
    <row r="207" spans="1:15" ht="36.6" customHeight="1" thickBot="1" x14ac:dyDescent="0.3">
      <c r="A207" s="54">
        <v>12</v>
      </c>
      <c r="B207" s="57" t="s">
        <v>4</v>
      </c>
      <c r="C207" s="60" t="s">
        <v>72</v>
      </c>
      <c r="D207" s="40" t="s">
        <v>16</v>
      </c>
      <c r="E207" s="30">
        <f t="shared" ref="E207:N207" si="111">E208+E210+E212+E213+E215</f>
        <v>1662.2</v>
      </c>
      <c r="F207" s="30">
        <f t="shared" si="111"/>
        <v>147</v>
      </c>
      <c r="G207" s="30">
        <f t="shared" si="111"/>
        <v>147</v>
      </c>
      <c r="H207" s="30">
        <f t="shared" si="111"/>
        <v>500</v>
      </c>
      <c r="I207" s="30">
        <f t="shared" si="111"/>
        <v>700</v>
      </c>
      <c r="J207" s="30">
        <f t="shared" si="111"/>
        <v>600</v>
      </c>
      <c r="K207" s="30">
        <f t="shared" si="111"/>
        <v>0</v>
      </c>
      <c r="L207" s="32">
        <f t="shared" si="111"/>
        <v>0</v>
      </c>
      <c r="M207" s="30">
        <f t="shared" si="111"/>
        <v>0</v>
      </c>
      <c r="N207" s="30">
        <f t="shared" si="111"/>
        <v>0</v>
      </c>
      <c r="O207" s="33">
        <f>E207+F207+G207+H207+I207+J207+K207+L207+M207+N207</f>
        <v>3756.2</v>
      </c>
    </row>
    <row r="208" spans="1:15" ht="16.899999999999999" customHeight="1" x14ac:dyDescent="0.25">
      <c r="A208" s="55"/>
      <c r="B208" s="58"/>
      <c r="C208" s="61"/>
      <c r="D208" s="38" t="s">
        <v>17</v>
      </c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50">
        <v>0</v>
      </c>
      <c r="K208" s="50"/>
      <c r="L208" s="52">
        <v>0</v>
      </c>
      <c r="M208" s="50">
        <v>0</v>
      </c>
      <c r="N208" s="50">
        <v>0</v>
      </c>
      <c r="O208" s="52">
        <f>E208+F208+G208+H208+I208+J208+K208+L208+M208+N208</f>
        <v>0</v>
      </c>
    </row>
    <row r="209" spans="1:15" ht="15.75" customHeight="1" thickBot="1" x14ac:dyDescent="0.3">
      <c r="A209" s="55"/>
      <c r="B209" s="58"/>
      <c r="C209" s="61"/>
      <c r="D209" s="40" t="s">
        <v>18</v>
      </c>
      <c r="E209" s="51"/>
      <c r="F209" s="51"/>
      <c r="G209" s="51"/>
      <c r="H209" s="51"/>
      <c r="I209" s="51"/>
      <c r="J209" s="51"/>
      <c r="K209" s="51"/>
      <c r="L209" s="53"/>
      <c r="M209" s="51"/>
      <c r="N209" s="51"/>
      <c r="O209" s="53"/>
    </row>
    <row r="210" spans="1:15" ht="16.149999999999999" customHeight="1" x14ac:dyDescent="0.25">
      <c r="A210" s="55"/>
      <c r="B210" s="58"/>
      <c r="C210" s="61"/>
      <c r="D210" s="38" t="s">
        <v>19</v>
      </c>
      <c r="E210" s="50">
        <v>1500</v>
      </c>
      <c r="F210" s="50">
        <v>0</v>
      </c>
      <c r="G210" s="50">
        <v>0</v>
      </c>
      <c r="H210" s="50">
        <v>0</v>
      </c>
      <c r="I210" s="50">
        <v>0</v>
      </c>
      <c r="J210" s="50">
        <v>0</v>
      </c>
      <c r="K210" s="50"/>
      <c r="L210" s="52">
        <v>0</v>
      </c>
      <c r="M210" s="50"/>
      <c r="N210" s="50">
        <v>0</v>
      </c>
      <c r="O210" s="52">
        <f t="shared" ref="O210" si="112">E210+F210+G210+H210+I210+J210+K210+L210+M210+N210</f>
        <v>1500</v>
      </c>
    </row>
    <row r="211" spans="1:15" ht="15.75" customHeight="1" thickBot="1" x14ac:dyDescent="0.3">
      <c r="A211" s="55"/>
      <c r="B211" s="58"/>
      <c r="C211" s="61"/>
      <c r="D211" s="40" t="s">
        <v>18</v>
      </c>
      <c r="E211" s="51"/>
      <c r="F211" s="51"/>
      <c r="G211" s="51"/>
      <c r="H211" s="51"/>
      <c r="I211" s="51"/>
      <c r="J211" s="51"/>
      <c r="K211" s="51"/>
      <c r="L211" s="53"/>
      <c r="M211" s="51"/>
      <c r="N211" s="51"/>
      <c r="O211" s="53"/>
    </row>
    <row r="212" spans="1:15" ht="39" customHeight="1" thickBot="1" x14ac:dyDescent="0.3">
      <c r="A212" s="55"/>
      <c r="B212" s="58"/>
      <c r="C212" s="61"/>
      <c r="D212" s="41" t="s">
        <v>20</v>
      </c>
      <c r="E212" s="34">
        <v>162.19999999999999</v>
      </c>
      <c r="F212" s="34">
        <v>147</v>
      </c>
      <c r="G212" s="34">
        <v>147</v>
      </c>
      <c r="H212" s="34">
        <v>500</v>
      </c>
      <c r="I212" s="34">
        <v>700</v>
      </c>
      <c r="J212" s="34">
        <v>600</v>
      </c>
      <c r="K212" s="34"/>
      <c r="L212" s="35">
        <v>0</v>
      </c>
      <c r="M212" s="34">
        <v>0</v>
      </c>
      <c r="N212" s="34">
        <v>0</v>
      </c>
      <c r="O212" s="35">
        <f t="shared" ref="O212" si="113">E212+F212+G212+H212+I212+J212+K212+L212+M212+N212</f>
        <v>2256.1999999999998</v>
      </c>
    </row>
    <row r="213" spans="1:15" ht="15" customHeight="1" x14ac:dyDescent="0.25">
      <c r="A213" s="55"/>
      <c r="B213" s="58"/>
      <c r="C213" s="61"/>
      <c r="D213" s="38" t="s">
        <v>21</v>
      </c>
      <c r="E213" s="50">
        <v>0</v>
      </c>
      <c r="F213" s="50">
        <v>0</v>
      </c>
      <c r="G213" s="50">
        <v>0</v>
      </c>
      <c r="H213" s="50">
        <v>0</v>
      </c>
      <c r="I213" s="50">
        <v>0</v>
      </c>
      <c r="J213" s="50">
        <v>0</v>
      </c>
      <c r="K213" s="50">
        <v>0</v>
      </c>
      <c r="L213" s="52">
        <v>0</v>
      </c>
      <c r="M213" s="50">
        <v>0</v>
      </c>
      <c r="N213" s="50">
        <v>0</v>
      </c>
      <c r="O213" s="52">
        <f t="shared" ref="O213" si="114">E213+F213+G213+H213+I213+J213+K213+L213+M213+N213</f>
        <v>0</v>
      </c>
    </row>
    <row r="214" spans="1:15" ht="16.149999999999999" customHeight="1" thickBot="1" x14ac:dyDescent="0.3">
      <c r="A214" s="55"/>
      <c r="B214" s="58"/>
      <c r="C214" s="61"/>
      <c r="D214" s="40" t="s">
        <v>22</v>
      </c>
      <c r="E214" s="51"/>
      <c r="F214" s="51"/>
      <c r="G214" s="51"/>
      <c r="H214" s="51"/>
      <c r="I214" s="51"/>
      <c r="J214" s="51"/>
      <c r="K214" s="51"/>
      <c r="L214" s="53"/>
      <c r="M214" s="51"/>
      <c r="N214" s="51"/>
      <c r="O214" s="53"/>
    </row>
    <row r="215" spans="1:15" ht="15" customHeight="1" x14ac:dyDescent="0.25">
      <c r="A215" s="55"/>
      <c r="B215" s="58"/>
      <c r="C215" s="61"/>
      <c r="D215" s="38" t="s">
        <v>23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L215" s="52">
        <v>0</v>
      </c>
      <c r="M215" s="50">
        <v>0</v>
      </c>
      <c r="N215" s="50">
        <v>0</v>
      </c>
      <c r="O215" s="52">
        <f t="shared" ref="O215" si="115">E215+F215+G215+H215+I215+J215+K215+L215+M215+N215</f>
        <v>0</v>
      </c>
    </row>
    <row r="216" spans="1:15" ht="19.899999999999999" customHeight="1" thickBot="1" x14ac:dyDescent="0.3">
      <c r="A216" s="56"/>
      <c r="B216" s="59"/>
      <c r="C216" s="62"/>
      <c r="D216" s="40" t="s">
        <v>24</v>
      </c>
      <c r="E216" s="51"/>
      <c r="F216" s="51"/>
      <c r="G216" s="51"/>
      <c r="H216" s="51"/>
      <c r="I216" s="51"/>
      <c r="J216" s="51"/>
      <c r="K216" s="51"/>
      <c r="L216" s="53"/>
      <c r="M216" s="51"/>
      <c r="N216" s="51"/>
      <c r="O216" s="53"/>
    </row>
    <row r="217" spans="1:15" ht="19.899999999999999" customHeight="1" thickBot="1" x14ac:dyDescent="0.3">
      <c r="A217" s="54" t="s">
        <v>85</v>
      </c>
      <c r="B217" s="57"/>
      <c r="C217" s="60" t="s">
        <v>87</v>
      </c>
      <c r="D217" s="40" t="s">
        <v>16</v>
      </c>
      <c r="E217" s="30">
        <f t="shared" ref="E217:N217" si="116">E218+E220+E222+E223+E225</f>
        <v>147</v>
      </c>
      <c r="F217" s="30">
        <f t="shared" si="116"/>
        <v>147</v>
      </c>
      <c r="G217" s="30">
        <f t="shared" si="116"/>
        <v>147</v>
      </c>
      <c r="H217" s="30">
        <f t="shared" si="116"/>
        <v>500</v>
      </c>
      <c r="I217" s="30">
        <f t="shared" si="116"/>
        <v>700</v>
      </c>
      <c r="J217" s="30">
        <f t="shared" si="116"/>
        <v>600</v>
      </c>
      <c r="K217" s="30">
        <f t="shared" si="116"/>
        <v>0</v>
      </c>
      <c r="L217" s="32">
        <f t="shared" si="116"/>
        <v>0</v>
      </c>
      <c r="M217" s="30">
        <f t="shared" si="116"/>
        <v>0</v>
      </c>
      <c r="N217" s="30">
        <f t="shared" si="116"/>
        <v>0</v>
      </c>
      <c r="O217" s="33">
        <f>E217+F217+G217+H217+I217+J217+K217+L217+M217+N217</f>
        <v>2241</v>
      </c>
    </row>
    <row r="218" spans="1:15" ht="19.899999999999999" customHeight="1" x14ac:dyDescent="0.25">
      <c r="A218" s="55"/>
      <c r="B218" s="58"/>
      <c r="C218" s="61"/>
      <c r="D218" s="38" t="s">
        <v>17</v>
      </c>
      <c r="E218" s="50">
        <v>0</v>
      </c>
      <c r="F218" s="50">
        <v>0</v>
      </c>
      <c r="G218" s="50">
        <v>0</v>
      </c>
      <c r="H218" s="50">
        <v>0</v>
      </c>
      <c r="I218" s="50">
        <v>0</v>
      </c>
      <c r="J218" s="50">
        <v>0</v>
      </c>
      <c r="K218" s="50"/>
      <c r="L218" s="52">
        <v>0</v>
      </c>
      <c r="M218" s="50">
        <v>0</v>
      </c>
      <c r="N218" s="50">
        <v>0</v>
      </c>
      <c r="O218" s="52">
        <f>E218+F218+G218+H218+I218+J218+K218+L218+M218+N218</f>
        <v>0</v>
      </c>
    </row>
    <row r="219" spans="1:15" ht="19.899999999999999" customHeight="1" thickBot="1" x14ac:dyDescent="0.3">
      <c r="A219" s="55"/>
      <c r="B219" s="58"/>
      <c r="C219" s="61"/>
      <c r="D219" s="40" t="s">
        <v>18</v>
      </c>
      <c r="E219" s="51"/>
      <c r="F219" s="51"/>
      <c r="G219" s="51"/>
      <c r="H219" s="51"/>
      <c r="I219" s="51"/>
      <c r="J219" s="51"/>
      <c r="K219" s="51"/>
      <c r="L219" s="53"/>
      <c r="M219" s="51"/>
      <c r="N219" s="51"/>
      <c r="O219" s="53"/>
    </row>
    <row r="220" spans="1:15" ht="19.899999999999999" customHeight="1" x14ac:dyDescent="0.25">
      <c r="A220" s="55"/>
      <c r="B220" s="58"/>
      <c r="C220" s="61"/>
      <c r="D220" s="38" t="s">
        <v>19</v>
      </c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50">
        <v>0</v>
      </c>
      <c r="K220" s="50"/>
      <c r="L220" s="52">
        <v>0</v>
      </c>
      <c r="M220" s="50"/>
      <c r="N220" s="50">
        <v>0</v>
      </c>
      <c r="O220" s="52">
        <f t="shared" ref="O220" si="117">E220+F220+G220+H220+I220+J220+K220+L220+M220+N220</f>
        <v>0</v>
      </c>
    </row>
    <row r="221" spans="1:15" ht="19.899999999999999" customHeight="1" thickBot="1" x14ac:dyDescent="0.3">
      <c r="A221" s="55"/>
      <c r="B221" s="58"/>
      <c r="C221" s="61"/>
      <c r="D221" s="40" t="s">
        <v>18</v>
      </c>
      <c r="E221" s="51"/>
      <c r="F221" s="51"/>
      <c r="G221" s="51"/>
      <c r="H221" s="51"/>
      <c r="I221" s="51"/>
      <c r="J221" s="51"/>
      <c r="K221" s="51"/>
      <c r="L221" s="53"/>
      <c r="M221" s="51"/>
      <c r="N221" s="51"/>
      <c r="O221" s="53"/>
    </row>
    <row r="222" spans="1:15" ht="19.899999999999999" customHeight="1" thickBot="1" x14ac:dyDescent="0.3">
      <c r="A222" s="55"/>
      <c r="B222" s="58"/>
      <c r="C222" s="61"/>
      <c r="D222" s="41" t="s">
        <v>20</v>
      </c>
      <c r="E222" s="48">
        <v>147</v>
      </c>
      <c r="F222" s="48">
        <v>147</v>
      </c>
      <c r="G222" s="48">
        <v>147</v>
      </c>
      <c r="H222" s="48">
        <v>500</v>
      </c>
      <c r="I222" s="48">
        <v>700</v>
      </c>
      <c r="J222" s="48">
        <v>600</v>
      </c>
      <c r="K222" s="48"/>
      <c r="L222" s="49">
        <v>0</v>
      </c>
      <c r="M222" s="48">
        <v>0</v>
      </c>
      <c r="N222" s="48">
        <v>0</v>
      </c>
      <c r="O222" s="49">
        <f t="shared" ref="O222:O223" si="118">E222+F222+G222+H222+I222+J222+K222+L222+M222+N222</f>
        <v>2241</v>
      </c>
    </row>
    <row r="223" spans="1:15" ht="19.899999999999999" customHeight="1" x14ac:dyDescent="0.25">
      <c r="A223" s="55"/>
      <c r="B223" s="58"/>
      <c r="C223" s="61"/>
      <c r="D223" s="38" t="s">
        <v>21</v>
      </c>
      <c r="E223" s="50">
        <v>0</v>
      </c>
      <c r="F223" s="50">
        <v>0</v>
      </c>
      <c r="G223" s="50">
        <v>0</v>
      </c>
      <c r="H223" s="50">
        <v>0</v>
      </c>
      <c r="I223" s="50">
        <v>0</v>
      </c>
      <c r="J223" s="50">
        <v>0</v>
      </c>
      <c r="K223" s="50">
        <v>0</v>
      </c>
      <c r="L223" s="52">
        <v>0</v>
      </c>
      <c r="M223" s="50">
        <v>0</v>
      </c>
      <c r="N223" s="50">
        <v>0</v>
      </c>
      <c r="O223" s="52">
        <f t="shared" si="118"/>
        <v>0</v>
      </c>
    </row>
    <row r="224" spans="1:15" ht="19.899999999999999" customHeight="1" thickBot="1" x14ac:dyDescent="0.3">
      <c r="A224" s="55"/>
      <c r="B224" s="58"/>
      <c r="C224" s="61"/>
      <c r="D224" s="40" t="s">
        <v>22</v>
      </c>
      <c r="E224" s="51"/>
      <c r="F224" s="51"/>
      <c r="G224" s="51"/>
      <c r="H224" s="51"/>
      <c r="I224" s="51"/>
      <c r="J224" s="51"/>
      <c r="K224" s="51"/>
      <c r="L224" s="53"/>
      <c r="M224" s="51"/>
      <c r="N224" s="51"/>
      <c r="O224" s="53"/>
    </row>
    <row r="225" spans="1:15" ht="19.899999999999999" customHeight="1" x14ac:dyDescent="0.25">
      <c r="A225" s="55"/>
      <c r="B225" s="58"/>
      <c r="C225" s="61"/>
      <c r="D225" s="38" t="s">
        <v>23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  <c r="J225" s="50">
        <v>0</v>
      </c>
      <c r="K225" s="50">
        <v>0</v>
      </c>
      <c r="L225" s="52">
        <v>0</v>
      </c>
      <c r="M225" s="50">
        <v>0</v>
      </c>
      <c r="N225" s="50">
        <v>0</v>
      </c>
      <c r="O225" s="52">
        <f t="shared" ref="O225" si="119">E225+F225+G225+H225+I225+J225+K225+L225+M225+N225</f>
        <v>0</v>
      </c>
    </row>
    <row r="226" spans="1:15" ht="19.899999999999999" customHeight="1" thickBot="1" x14ac:dyDescent="0.3">
      <c r="A226" s="56"/>
      <c r="B226" s="59"/>
      <c r="C226" s="62"/>
      <c r="D226" s="40" t="s">
        <v>24</v>
      </c>
      <c r="E226" s="51"/>
      <c r="F226" s="51"/>
      <c r="G226" s="51"/>
      <c r="H226" s="51"/>
      <c r="I226" s="51"/>
      <c r="J226" s="51"/>
      <c r="K226" s="51"/>
      <c r="L226" s="53"/>
      <c r="M226" s="51"/>
      <c r="N226" s="51"/>
      <c r="O226" s="53"/>
    </row>
    <row r="227" spans="1:15" ht="19.899999999999999" customHeight="1" thickBot="1" x14ac:dyDescent="0.3">
      <c r="A227" s="54" t="s">
        <v>86</v>
      </c>
      <c r="B227" s="57"/>
      <c r="C227" s="60" t="s">
        <v>88</v>
      </c>
      <c r="D227" s="40" t="s">
        <v>16</v>
      </c>
      <c r="E227" s="30">
        <f t="shared" ref="E227:N227" si="120">E228+E230+E232+E233+E235</f>
        <v>1515.2</v>
      </c>
      <c r="F227" s="30">
        <f t="shared" si="120"/>
        <v>0</v>
      </c>
      <c r="G227" s="30">
        <f t="shared" si="120"/>
        <v>0</v>
      </c>
      <c r="H227" s="30">
        <f t="shared" si="120"/>
        <v>0</v>
      </c>
      <c r="I227" s="30">
        <f t="shared" si="120"/>
        <v>0</v>
      </c>
      <c r="J227" s="30">
        <f t="shared" si="120"/>
        <v>0</v>
      </c>
      <c r="K227" s="30">
        <f t="shared" si="120"/>
        <v>0</v>
      </c>
      <c r="L227" s="32">
        <f t="shared" si="120"/>
        <v>0</v>
      </c>
      <c r="M227" s="30">
        <f t="shared" si="120"/>
        <v>0</v>
      </c>
      <c r="N227" s="30">
        <f t="shared" si="120"/>
        <v>0</v>
      </c>
      <c r="O227" s="33">
        <f>E227+F227+G227+H227+I227+J227+K227+L227+M227+N227</f>
        <v>1515.2</v>
      </c>
    </row>
    <row r="228" spans="1:15" ht="19.899999999999999" customHeight="1" x14ac:dyDescent="0.25">
      <c r="A228" s="55"/>
      <c r="B228" s="58"/>
      <c r="C228" s="61"/>
      <c r="D228" s="38" t="s">
        <v>17</v>
      </c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50">
        <v>0</v>
      </c>
      <c r="K228" s="50"/>
      <c r="L228" s="52">
        <v>0</v>
      </c>
      <c r="M228" s="50">
        <v>0</v>
      </c>
      <c r="N228" s="50">
        <v>0</v>
      </c>
      <c r="O228" s="52">
        <f>E228+F228+G228+H228+I228+J228+K228+L228+M228+N228</f>
        <v>0</v>
      </c>
    </row>
    <row r="229" spans="1:15" ht="19.899999999999999" customHeight="1" thickBot="1" x14ac:dyDescent="0.3">
      <c r="A229" s="55"/>
      <c r="B229" s="58"/>
      <c r="C229" s="61"/>
      <c r="D229" s="40" t="s">
        <v>18</v>
      </c>
      <c r="E229" s="51"/>
      <c r="F229" s="51"/>
      <c r="G229" s="51"/>
      <c r="H229" s="51"/>
      <c r="I229" s="51"/>
      <c r="J229" s="51"/>
      <c r="K229" s="51"/>
      <c r="L229" s="53"/>
      <c r="M229" s="51"/>
      <c r="N229" s="51"/>
      <c r="O229" s="53"/>
    </row>
    <row r="230" spans="1:15" ht="19.899999999999999" customHeight="1" x14ac:dyDescent="0.25">
      <c r="A230" s="55"/>
      <c r="B230" s="58"/>
      <c r="C230" s="61"/>
      <c r="D230" s="38" t="s">
        <v>19</v>
      </c>
      <c r="E230" s="50">
        <v>1500</v>
      </c>
      <c r="F230" s="50">
        <v>0</v>
      </c>
      <c r="G230" s="50">
        <v>0</v>
      </c>
      <c r="H230" s="50">
        <v>0</v>
      </c>
      <c r="I230" s="50">
        <v>0</v>
      </c>
      <c r="J230" s="50">
        <v>0</v>
      </c>
      <c r="K230" s="50"/>
      <c r="L230" s="52">
        <v>0</v>
      </c>
      <c r="M230" s="50"/>
      <c r="N230" s="50">
        <v>0</v>
      </c>
      <c r="O230" s="52">
        <f t="shared" ref="O230" si="121">E230+F230+G230+H230+I230+J230+K230+L230+M230+N230</f>
        <v>1500</v>
      </c>
    </row>
    <row r="231" spans="1:15" ht="19.899999999999999" customHeight="1" thickBot="1" x14ac:dyDescent="0.3">
      <c r="A231" s="55"/>
      <c r="B231" s="58"/>
      <c r="C231" s="61"/>
      <c r="D231" s="40" t="s">
        <v>18</v>
      </c>
      <c r="E231" s="51"/>
      <c r="F231" s="51"/>
      <c r="G231" s="51"/>
      <c r="H231" s="51"/>
      <c r="I231" s="51"/>
      <c r="J231" s="51"/>
      <c r="K231" s="51"/>
      <c r="L231" s="53"/>
      <c r="M231" s="51"/>
      <c r="N231" s="51"/>
      <c r="O231" s="53"/>
    </row>
    <row r="232" spans="1:15" ht="59.25" customHeight="1" thickBot="1" x14ac:dyDescent="0.3">
      <c r="A232" s="55"/>
      <c r="B232" s="58"/>
      <c r="C232" s="61"/>
      <c r="D232" s="41" t="s">
        <v>20</v>
      </c>
      <c r="E232" s="48">
        <v>15.2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/>
      <c r="L232" s="49">
        <v>0</v>
      </c>
      <c r="M232" s="48">
        <v>0</v>
      </c>
      <c r="N232" s="48">
        <v>0</v>
      </c>
      <c r="O232" s="49">
        <f t="shared" ref="O232:O233" si="122">E232+F232+G232+H232+I232+J232+K232+L232+M232+N232</f>
        <v>15.2</v>
      </c>
    </row>
    <row r="233" spans="1:15" ht="19.899999999999999" customHeight="1" x14ac:dyDescent="0.25">
      <c r="A233" s="55"/>
      <c r="B233" s="58"/>
      <c r="C233" s="61"/>
      <c r="D233" s="38" t="s">
        <v>21</v>
      </c>
      <c r="E233" s="50">
        <v>0</v>
      </c>
      <c r="F233" s="50">
        <v>0</v>
      </c>
      <c r="G233" s="50">
        <v>0</v>
      </c>
      <c r="H233" s="50">
        <v>0</v>
      </c>
      <c r="I233" s="50">
        <v>0</v>
      </c>
      <c r="J233" s="50">
        <v>0</v>
      </c>
      <c r="K233" s="50">
        <v>0</v>
      </c>
      <c r="L233" s="52">
        <v>0</v>
      </c>
      <c r="M233" s="50">
        <v>0</v>
      </c>
      <c r="N233" s="50">
        <v>0</v>
      </c>
      <c r="O233" s="52">
        <f t="shared" si="122"/>
        <v>0</v>
      </c>
    </row>
    <row r="234" spans="1:15" ht="19.899999999999999" customHeight="1" thickBot="1" x14ac:dyDescent="0.3">
      <c r="A234" s="55"/>
      <c r="B234" s="58"/>
      <c r="C234" s="61"/>
      <c r="D234" s="40" t="s">
        <v>22</v>
      </c>
      <c r="E234" s="51"/>
      <c r="F234" s="51"/>
      <c r="G234" s="51"/>
      <c r="H234" s="51"/>
      <c r="I234" s="51"/>
      <c r="J234" s="51"/>
      <c r="K234" s="51"/>
      <c r="L234" s="53"/>
      <c r="M234" s="51"/>
      <c r="N234" s="51"/>
      <c r="O234" s="53"/>
    </row>
    <row r="235" spans="1:15" ht="23.25" customHeight="1" x14ac:dyDescent="0.25">
      <c r="A235" s="55"/>
      <c r="B235" s="58"/>
      <c r="C235" s="61"/>
      <c r="D235" s="38" t="s">
        <v>23</v>
      </c>
      <c r="E235" s="50">
        <v>0</v>
      </c>
      <c r="F235" s="50">
        <v>0</v>
      </c>
      <c r="G235" s="50">
        <v>0</v>
      </c>
      <c r="H235" s="50">
        <v>0</v>
      </c>
      <c r="I235" s="50">
        <v>0</v>
      </c>
      <c r="J235" s="50">
        <v>0</v>
      </c>
      <c r="K235" s="50">
        <v>0</v>
      </c>
      <c r="L235" s="52">
        <v>0</v>
      </c>
      <c r="M235" s="50">
        <v>0</v>
      </c>
      <c r="N235" s="50">
        <v>0</v>
      </c>
      <c r="O235" s="52">
        <f t="shared" ref="O235" si="123">E235+F235+G235+H235+I235+J235+K235+L235+M235+N235</f>
        <v>0</v>
      </c>
    </row>
    <row r="236" spans="1:15" ht="23.25" customHeight="1" thickBot="1" x14ac:dyDescent="0.3">
      <c r="A236" s="56"/>
      <c r="B236" s="59"/>
      <c r="C236" s="62"/>
      <c r="D236" s="40" t="s">
        <v>24</v>
      </c>
      <c r="E236" s="51"/>
      <c r="F236" s="51"/>
      <c r="G236" s="51"/>
      <c r="H236" s="51"/>
      <c r="I236" s="51"/>
      <c r="J236" s="51"/>
      <c r="K236" s="51"/>
      <c r="L236" s="53"/>
      <c r="M236" s="51"/>
      <c r="N236" s="51"/>
      <c r="O236" s="53"/>
    </row>
    <row r="237" spans="1:15" ht="16.5" thickBot="1" x14ac:dyDescent="0.3">
      <c r="A237" s="54">
        <v>13</v>
      </c>
      <c r="B237" s="57" t="s">
        <v>4</v>
      </c>
      <c r="C237" s="60" t="s">
        <v>93</v>
      </c>
      <c r="D237" s="40" t="s">
        <v>16</v>
      </c>
      <c r="E237" s="30">
        <f t="shared" ref="E237:N237" si="124">E238+E240+E242+E243+E245</f>
        <v>1818.6</v>
      </c>
      <c r="F237" s="30">
        <f t="shared" si="124"/>
        <v>0</v>
      </c>
      <c r="G237" s="30">
        <f t="shared" si="124"/>
        <v>0</v>
      </c>
      <c r="H237" s="30">
        <f t="shared" si="124"/>
        <v>0</v>
      </c>
      <c r="I237" s="30">
        <f t="shared" si="124"/>
        <v>0</v>
      </c>
      <c r="J237" s="30">
        <f t="shared" si="124"/>
        <v>0</v>
      </c>
      <c r="K237" s="30">
        <f t="shared" si="124"/>
        <v>0</v>
      </c>
      <c r="L237" s="32">
        <f t="shared" si="124"/>
        <v>0</v>
      </c>
      <c r="M237" s="30">
        <f t="shared" si="124"/>
        <v>0</v>
      </c>
      <c r="N237" s="30">
        <f t="shared" si="124"/>
        <v>0</v>
      </c>
      <c r="O237" s="33">
        <f>E237+F237+G237+H237+I237+J237+K237+L237+M237+N237</f>
        <v>1818.6</v>
      </c>
    </row>
    <row r="238" spans="1:15" ht="15.6" customHeight="1" x14ac:dyDescent="0.25">
      <c r="A238" s="55"/>
      <c r="B238" s="58"/>
      <c r="C238" s="61"/>
      <c r="D238" s="38" t="s">
        <v>17</v>
      </c>
      <c r="E238" s="50">
        <v>0</v>
      </c>
      <c r="F238" s="50">
        <v>0</v>
      </c>
      <c r="G238" s="50">
        <v>0</v>
      </c>
      <c r="H238" s="50">
        <v>0</v>
      </c>
      <c r="I238" s="50">
        <v>0</v>
      </c>
      <c r="J238" s="50">
        <v>0</v>
      </c>
      <c r="K238" s="50">
        <v>0</v>
      </c>
      <c r="L238" s="52">
        <v>0</v>
      </c>
      <c r="M238" s="50">
        <v>0</v>
      </c>
      <c r="N238" s="50">
        <v>0</v>
      </c>
      <c r="O238" s="52">
        <f>E238+F238+G238+H238+I238+J238+K238+L238+M238+N238</f>
        <v>0</v>
      </c>
    </row>
    <row r="239" spans="1:15" ht="15.75" customHeight="1" thickBot="1" x14ac:dyDescent="0.3">
      <c r="A239" s="55"/>
      <c r="B239" s="58"/>
      <c r="C239" s="61"/>
      <c r="D239" s="40" t="s">
        <v>18</v>
      </c>
      <c r="E239" s="51"/>
      <c r="F239" s="51"/>
      <c r="G239" s="51"/>
      <c r="H239" s="51"/>
      <c r="I239" s="51"/>
      <c r="J239" s="51"/>
      <c r="K239" s="51"/>
      <c r="L239" s="53"/>
      <c r="M239" s="51"/>
      <c r="N239" s="51"/>
      <c r="O239" s="53"/>
    </row>
    <row r="240" spans="1:15" ht="16.149999999999999" customHeight="1" x14ac:dyDescent="0.25">
      <c r="A240" s="55"/>
      <c r="B240" s="58"/>
      <c r="C240" s="61"/>
      <c r="D240" s="38" t="s">
        <v>19</v>
      </c>
      <c r="E240" s="50">
        <v>1800</v>
      </c>
      <c r="F240" s="50">
        <v>0</v>
      </c>
      <c r="G240" s="50">
        <v>0</v>
      </c>
      <c r="H240" s="50">
        <v>0</v>
      </c>
      <c r="I240" s="50">
        <v>0</v>
      </c>
      <c r="J240" s="50">
        <v>0</v>
      </c>
      <c r="K240" s="50">
        <v>0</v>
      </c>
      <c r="L240" s="52">
        <v>0</v>
      </c>
      <c r="M240" s="50">
        <v>0</v>
      </c>
      <c r="N240" s="50">
        <v>0</v>
      </c>
      <c r="O240" s="52">
        <f t="shared" ref="O240" si="125">E240+F240+G240+H240+I240+J240+K240+L240+M240+N240</f>
        <v>1800</v>
      </c>
    </row>
    <row r="241" spans="1:15" ht="15.75" customHeight="1" thickBot="1" x14ac:dyDescent="0.3">
      <c r="A241" s="55"/>
      <c r="B241" s="58"/>
      <c r="C241" s="61"/>
      <c r="D241" s="40" t="s">
        <v>18</v>
      </c>
      <c r="E241" s="51"/>
      <c r="F241" s="51"/>
      <c r="G241" s="51"/>
      <c r="H241" s="51"/>
      <c r="I241" s="51"/>
      <c r="J241" s="51"/>
      <c r="K241" s="51"/>
      <c r="L241" s="53"/>
      <c r="M241" s="51"/>
      <c r="N241" s="51"/>
      <c r="O241" s="53"/>
    </row>
    <row r="242" spans="1:15" ht="30.75" customHeight="1" thickBot="1" x14ac:dyDescent="0.3">
      <c r="A242" s="55"/>
      <c r="B242" s="58"/>
      <c r="C242" s="61"/>
      <c r="D242" s="40" t="s">
        <v>20</v>
      </c>
      <c r="E242" s="34">
        <v>18.600000000000001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5">
        <v>0</v>
      </c>
      <c r="M242" s="34">
        <v>0</v>
      </c>
      <c r="N242" s="34">
        <v>0</v>
      </c>
      <c r="O242" s="35">
        <f t="shared" ref="O242" si="126">E242+F242+G242+H242+I242+J242+K242+L242+M242+N242</f>
        <v>18.600000000000001</v>
      </c>
    </row>
    <row r="243" spans="1:15" ht="14.45" customHeight="1" x14ac:dyDescent="0.25">
      <c r="A243" s="55"/>
      <c r="B243" s="58"/>
      <c r="C243" s="61"/>
      <c r="D243" s="38" t="s">
        <v>21</v>
      </c>
      <c r="E243" s="50">
        <v>0</v>
      </c>
      <c r="F243" s="50">
        <v>0</v>
      </c>
      <c r="G243" s="50">
        <v>0</v>
      </c>
      <c r="H243" s="50">
        <v>0</v>
      </c>
      <c r="I243" s="50">
        <v>0</v>
      </c>
      <c r="J243" s="50">
        <v>0</v>
      </c>
      <c r="K243" s="50">
        <v>0</v>
      </c>
      <c r="L243" s="52">
        <v>0</v>
      </c>
      <c r="M243" s="50">
        <v>0</v>
      </c>
      <c r="N243" s="50">
        <v>0</v>
      </c>
      <c r="O243" s="52">
        <f t="shared" ref="O243" si="127">E243+F243+G243+H243+I243+J243+K243+L243+M243+N243</f>
        <v>0</v>
      </c>
    </row>
    <row r="244" spans="1:15" ht="17.45" customHeight="1" thickBot="1" x14ac:dyDescent="0.3">
      <c r="A244" s="55"/>
      <c r="B244" s="58"/>
      <c r="C244" s="61"/>
      <c r="D244" s="40" t="s">
        <v>22</v>
      </c>
      <c r="E244" s="51"/>
      <c r="F244" s="51"/>
      <c r="G244" s="51"/>
      <c r="H244" s="51"/>
      <c r="I244" s="51"/>
      <c r="J244" s="51"/>
      <c r="K244" s="51"/>
      <c r="L244" s="53"/>
      <c r="M244" s="51"/>
      <c r="N244" s="51"/>
      <c r="O244" s="53"/>
    </row>
    <row r="245" spans="1:15" ht="19.149999999999999" customHeight="1" x14ac:dyDescent="0.25">
      <c r="A245" s="55"/>
      <c r="B245" s="58"/>
      <c r="C245" s="61"/>
      <c r="D245" s="38" t="s">
        <v>23</v>
      </c>
      <c r="E245" s="50">
        <v>0</v>
      </c>
      <c r="F245" s="50">
        <v>0</v>
      </c>
      <c r="G245" s="50">
        <v>0</v>
      </c>
      <c r="H245" s="50">
        <v>0</v>
      </c>
      <c r="I245" s="50">
        <v>0</v>
      </c>
      <c r="J245" s="50">
        <v>0</v>
      </c>
      <c r="K245" s="50">
        <v>0</v>
      </c>
      <c r="L245" s="52">
        <v>0</v>
      </c>
      <c r="M245" s="50">
        <v>0</v>
      </c>
      <c r="N245" s="50">
        <v>0</v>
      </c>
      <c r="O245" s="52">
        <f t="shared" ref="O245" si="128">E245+F245+G245+H245+I245+J245+K245+L245+M245+N245</f>
        <v>0</v>
      </c>
    </row>
    <row r="246" spans="1:15" ht="27" customHeight="1" thickBot="1" x14ac:dyDescent="0.3">
      <c r="A246" s="55"/>
      <c r="B246" s="58"/>
      <c r="C246" s="61"/>
      <c r="D246" s="40" t="s">
        <v>24</v>
      </c>
      <c r="E246" s="51"/>
      <c r="F246" s="51"/>
      <c r="G246" s="51"/>
      <c r="H246" s="51"/>
      <c r="I246" s="51"/>
      <c r="J246" s="51"/>
      <c r="K246" s="51"/>
      <c r="L246" s="53"/>
      <c r="M246" s="51"/>
      <c r="N246" s="51"/>
      <c r="O246" s="53"/>
    </row>
    <row r="247" spans="1:15" ht="16.5" thickBot="1" x14ac:dyDescent="0.3">
      <c r="A247" s="54">
        <v>14</v>
      </c>
      <c r="B247" s="57" t="s">
        <v>4</v>
      </c>
      <c r="C247" s="60" t="s">
        <v>67</v>
      </c>
      <c r="D247" s="40" t="s">
        <v>16</v>
      </c>
      <c r="E247" s="30">
        <f>E250</f>
        <v>6187.7</v>
      </c>
      <c r="F247" s="30">
        <f t="shared" ref="F247:L247" si="129">F248+F250+F252+F253+F255</f>
        <v>6394.7</v>
      </c>
      <c r="G247" s="30">
        <f t="shared" si="129"/>
        <v>6594.7</v>
      </c>
      <c r="H247" s="30">
        <f t="shared" si="129"/>
        <v>6858.4880000000003</v>
      </c>
      <c r="I247" s="30">
        <f t="shared" si="129"/>
        <v>7132.8275200000007</v>
      </c>
      <c r="J247" s="30">
        <f t="shared" si="129"/>
        <v>7418.1406208000008</v>
      </c>
      <c r="K247" s="30">
        <f t="shared" si="129"/>
        <v>0</v>
      </c>
      <c r="L247" s="32">
        <f t="shared" si="129"/>
        <v>0</v>
      </c>
      <c r="M247" s="30">
        <f>M1745</f>
        <v>0</v>
      </c>
      <c r="N247" s="30">
        <f>N248+N250+N252+N253+N255</f>
        <v>0</v>
      </c>
      <c r="O247" s="33">
        <f>E247+F247+G247+H247+I247+J247+K247+L247+M247+N247</f>
        <v>40586.556140800007</v>
      </c>
    </row>
    <row r="248" spans="1:15" ht="19.899999999999999" customHeight="1" x14ac:dyDescent="0.25">
      <c r="A248" s="55"/>
      <c r="B248" s="58"/>
      <c r="C248" s="61"/>
      <c r="D248" s="38" t="s">
        <v>17</v>
      </c>
      <c r="E248" s="50">
        <v>0</v>
      </c>
      <c r="F248" s="50">
        <v>0</v>
      </c>
      <c r="G248" s="50">
        <v>0</v>
      </c>
      <c r="H248" s="50">
        <v>0</v>
      </c>
      <c r="I248" s="50">
        <v>0</v>
      </c>
      <c r="J248" s="50">
        <v>0</v>
      </c>
      <c r="K248" s="50">
        <v>0</v>
      </c>
      <c r="L248" s="52">
        <v>0</v>
      </c>
      <c r="M248" s="50">
        <v>0</v>
      </c>
      <c r="N248" s="50">
        <v>0</v>
      </c>
      <c r="O248" s="52">
        <f>E248+F248+G248+H248+I248+J248+K248+L248+M248+N248</f>
        <v>0</v>
      </c>
    </row>
    <row r="249" spans="1:15" ht="15.75" customHeight="1" thickBot="1" x14ac:dyDescent="0.3">
      <c r="A249" s="55"/>
      <c r="B249" s="58"/>
      <c r="C249" s="61"/>
      <c r="D249" s="40" t="s">
        <v>18</v>
      </c>
      <c r="E249" s="51"/>
      <c r="F249" s="51"/>
      <c r="G249" s="51"/>
      <c r="H249" s="51"/>
      <c r="I249" s="51"/>
      <c r="J249" s="51"/>
      <c r="K249" s="51"/>
      <c r="L249" s="53"/>
      <c r="M249" s="51"/>
      <c r="N249" s="51"/>
      <c r="O249" s="53"/>
    </row>
    <row r="250" spans="1:15" ht="16.899999999999999" customHeight="1" x14ac:dyDescent="0.25">
      <c r="A250" s="55"/>
      <c r="B250" s="58"/>
      <c r="C250" s="61"/>
      <c r="D250" s="38" t="s">
        <v>19</v>
      </c>
      <c r="E250" s="50">
        <v>6187.7</v>
      </c>
      <c r="F250" s="50">
        <v>6394.7</v>
      </c>
      <c r="G250" s="50">
        <v>6594.7</v>
      </c>
      <c r="H250" s="50">
        <f>G250*1.04</f>
        <v>6858.4880000000003</v>
      </c>
      <c r="I250" s="50">
        <f t="shared" ref="I250:J250" si="130">H250*1.04</f>
        <v>7132.8275200000007</v>
      </c>
      <c r="J250" s="50">
        <f t="shared" si="130"/>
        <v>7418.1406208000008</v>
      </c>
      <c r="K250" s="50">
        <v>0</v>
      </c>
      <c r="L250" s="52">
        <v>0</v>
      </c>
      <c r="M250" s="50">
        <v>0</v>
      </c>
      <c r="N250" s="50">
        <v>0</v>
      </c>
      <c r="O250" s="52">
        <f t="shared" ref="O250" si="131">E250+F250+G250+H250+I250+J250+K250+L250+M250+N250</f>
        <v>40586.556140800007</v>
      </c>
    </row>
    <row r="251" spans="1:15" ht="15" customHeight="1" thickBot="1" x14ac:dyDescent="0.3">
      <c r="A251" s="55"/>
      <c r="B251" s="58"/>
      <c r="C251" s="61"/>
      <c r="D251" s="40" t="s">
        <v>18</v>
      </c>
      <c r="E251" s="51"/>
      <c r="F251" s="51"/>
      <c r="G251" s="51"/>
      <c r="H251" s="51"/>
      <c r="I251" s="51"/>
      <c r="J251" s="51"/>
      <c r="K251" s="51"/>
      <c r="L251" s="53"/>
      <c r="M251" s="51"/>
      <c r="N251" s="51"/>
      <c r="O251" s="53"/>
    </row>
    <row r="252" spans="1:15" ht="33" customHeight="1" thickBot="1" x14ac:dyDescent="0.3">
      <c r="A252" s="55"/>
      <c r="B252" s="58"/>
      <c r="C252" s="61"/>
      <c r="D252" s="41" t="s">
        <v>20</v>
      </c>
      <c r="E252" s="34">
        <v>0</v>
      </c>
      <c r="F252" s="34">
        <v>0</v>
      </c>
      <c r="G252" s="34">
        <v>0</v>
      </c>
      <c r="H252" s="34">
        <v>0</v>
      </c>
      <c r="I252" s="34">
        <v>0</v>
      </c>
      <c r="J252" s="34">
        <v>0</v>
      </c>
      <c r="K252" s="34">
        <v>0</v>
      </c>
      <c r="L252" s="35">
        <v>0</v>
      </c>
      <c r="M252" s="34">
        <v>0</v>
      </c>
      <c r="N252" s="34">
        <v>0</v>
      </c>
      <c r="O252" s="35">
        <f t="shared" ref="O252" si="132">E252+F252+G252+H252+I252+J252+K252+L252+M252+N252</f>
        <v>0</v>
      </c>
    </row>
    <row r="253" spans="1:15" ht="14.45" customHeight="1" x14ac:dyDescent="0.25">
      <c r="A253" s="55"/>
      <c r="B253" s="58"/>
      <c r="C253" s="61"/>
      <c r="D253" s="38" t="s">
        <v>21</v>
      </c>
      <c r="E253" s="50">
        <v>0</v>
      </c>
      <c r="F253" s="50">
        <v>0</v>
      </c>
      <c r="G253" s="50">
        <v>0</v>
      </c>
      <c r="H253" s="50">
        <v>0</v>
      </c>
      <c r="I253" s="50">
        <v>0</v>
      </c>
      <c r="J253" s="50">
        <v>0</v>
      </c>
      <c r="K253" s="50">
        <v>0</v>
      </c>
      <c r="L253" s="52">
        <v>0</v>
      </c>
      <c r="M253" s="50">
        <v>0</v>
      </c>
      <c r="N253" s="50">
        <v>0</v>
      </c>
      <c r="O253" s="52">
        <f t="shared" ref="O253" si="133">E253+F253+G253+H253+I253+J253+K253+L253+M253+N253</f>
        <v>0</v>
      </c>
    </row>
    <row r="254" spans="1:15" ht="18.600000000000001" customHeight="1" thickBot="1" x14ac:dyDescent="0.3">
      <c r="A254" s="55"/>
      <c r="B254" s="58"/>
      <c r="C254" s="61"/>
      <c r="D254" s="40" t="s">
        <v>22</v>
      </c>
      <c r="E254" s="51"/>
      <c r="F254" s="51"/>
      <c r="G254" s="51"/>
      <c r="H254" s="51"/>
      <c r="I254" s="51"/>
      <c r="J254" s="51"/>
      <c r="K254" s="51"/>
      <c r="L254" s="53"/>
      <c r="M254" s="51"/>
      <c r="N254" s="51"/>
      <c r="O254" s="53"/>
    </row>
    <row r="255" spans="1:15" ht="18" customHeight="1" x14ac:dyDescent="0.25">
      <c r="A255" s="55"/>
      <c r="B255" s="58"/>
      <c r="C255" s="61"/>
      <c r="D255" s="38" t="s">
        <v>23</v>
      </c>
      <c r="E255" s="50">
        <v>0</v>
      </c>
      <c r="F255" s="50">
        <v>0</v>
      </c>
      <c r="G255" s="50">
        <v>0</v>
      </c>
      <c r="H255" s="50">
        <v>0</v>
      </c>
      <c r="I255" s="50">
        <v>0</v>
      </c>
      <c r="J255" s="50">
        <v>0</v>
      </c>
      <c r="K255" s="50">
        <v>0</v>
      </c>
      <c r="L255" s="52">
        <v>0</v>
      </c>
      <c r="M255" s="50">
        <v>0</v>
      </c>
      <c r="N255" s="50">
        <v>0</v>
      </c>
      <c r="O255" s="52">
        <f t="shared" ref="O255" si="134">E255+F255+G255+H255+I255+J255+K255+L255+M255+N255</f>
        <v>0</v>
      </c>
    </row>
    <row r="256" spans="1:15" ht="18" customHeight="1" thickBot="1" x14ac:dyDescent="0.3">
      <c r="A256" s="56"/>
      <c r="B256" s="59"/>
      <c r="C256" s="62"/>
      <c r="D256" s="40" t="s">
        <v>24</v>
      </c>
      <c r="E256" s="51"/>
      <c r="F256" s="51"/>
      <c r="G256" s="51"/>
      <c r="H256" s="51"/>
      <c r="I256" s="51"/>
      <c r="J256" s="51"/>
      <c r="K256" s="51"/>
      <c r="L256" s="53"/>
      <c r="M256" s="51"/>
      <c r="N256" s="51"/>
      <c r="O256" s="53"/>
    </row>
    <row r="257" spans="1:15" ht="18" customHeight="1" thickBot="1" x14ac:dyDescent="0.3">
      <c r="A257" s="54" t="s">
        <v>89</v>
      </c>
      <c r="B257" s="57"/>
      <c r="C257" s="60" t="s">
        <v>91</v>
      </c>
      <c r="D257" s="40" t="s">
        <v>16</v>
      </c>
      <c r="E257" s="30">
        <f>E260</f>
        <v>1379.7</v>
      </c>
      <c r="F257" s="30">
        <f t="shared" ref="F257:L257" si="135">F258+F260+F262+F263+F265</f>
        <v>1379.7</v>
      </c>
      <c r="G257" s="30">
        <f t="shared" si="135"/>
        <v>1379.7</v>
      </c>
      <c r="H257" s="30">
        <f t="shared" si="135"/>
        <v>1434.8880000000001</v>
      </c>
      <c r="I257" s="30">
        <f t="shared" si="135"/>
        <v>1492.2835200000002</v>
      </c>
      <c r="J257" s="30">
        <f t="shared" si="135"/>
        <v>1551.9748608000002</v>
      </c>
      <c r="K257" s="30">
        <f t="shared" si="135"/>
        <v>0</v>
      </c>
      <c r="L257" s="32">
        <f t="shared" si="135"/>
        <v>0</v>
      </c>
      <c r="M257" s="30">
        <f>M1755</f>
        <v>0</v>
      </c>
      <c r="N257" s="30">
        <f>N258+N260+N262+N263+N265</f>
        <v>0</v>
      </c>
      <c r="O257" s="33">
        <f>E257+F257+G257+H257+I257+J257+K257+L257+M257+N257</f>
        <v>8618.2463808000011</v>
      </c>
    </row>
    <row r="258" spans="1:15" ht="18" customHeight="1" x14ac:dyDescent="0.25">
      <c r="A258" s="55"/>
      <c r="B258" s="58"/>
      <c r="C258" s="61"/>
      <c r="D258" s="38" t="s">
        <v>17</v>
      </c>
      <c r="E258" s="50">
        <v>0</v>
      </c>
      <c r="F258" s="50">
        <v>0</v>
      </c>
      <c r="G258" s="50">
        <v>0</v>
      </c>
      <c r="H258" s="50">
        <v>0</v>
      </c>
      <c r="I258" s="50">
        <v>0</v>
      </c>
      <c r="J258" s="50">
        <v>0</v>
      </c>
      <c r="K258" s="50">
        <v>0</v>
      </c>
      <c r="L258" s="52">
        <v>0</v>
      </c>
      <c r="M258" s="50">
        <v>0</v>
      </c>
      <c r="N258" s="50">
        <v>0</v>
      </c>
      <c r="O258" s="52">
        <f>E258+F258+G258+H258+I258+J258+K258+L258+M258+N258</f>
        <v>0</v>
      </c>
    </row>
    <row r="259" spans="1:15" ht="18" customHeight="1" thickBot="1" x14ac:dyDescent="0.3">
      <c r="A259" s="55"/>
      <c r="B259" s="58"/>
      <c r="C259" s="61"/>
      <c r="D259" s="40" t="s">
        <v>18</v>
      </c>
      <c r="E259" s="51"/>
      <c r="F259" s="51"/>
      <c r="G259" s="51"/>
      <c r="H259" s="51"/>
      <c r="I259" s="51"/>
      <c r="J259" s="51"/>
      <c r="K259" s="51"/>
      <c r="L259" s="53"/>
      <c r="M259" s="51"/>
      <c r="N259" s="51"/>
      <c r="O259" s="53"/>
    </row>
    <row r="260" spans="1:15" ht="18" customHeight="1" x14ac:dyDescent="0.25">
      <c r="A260" s="55"/>
      <c r="B260" s="58"/>
      <c r="C260" s="61"/>
      <c r="D260" s="38" t="s">
        <v>19</v>
      </c>
      <c r="E260" s="50">
        <v>1379.7</v>
      </c>
      <c r="F260" s="50">
        <v>1379.7</v>
      </c>
      <c r="G260" s="50">
        <v>1379.7</v>
      </c>
      <c r="H260" s="50">
        <f>G260*1.04</f>
        <v>1434.8880000000001</v>
      </c>
      <c r="I260" s="50">
        <f t="shared" ref="I260" si="136">H260*1.04</f>
        <v>1492.2835200000002</v>
      </c>
      <c r="J260" s="50">
        <f t="shared" ref="J260" si="137">I260*1.04</f>
        <v>1551.9748608000002</v>
      </c>
      <c r="K260" s="50">
        <v>0</v>
      </c>
      <c r="L260" s="52">
        <v>0</v>
      </c>
      <c r="M260" s="50">
        <v>0</v>
      </c>
      <c r="N260" s="50">
        <v>0</v>
      </c>
      <c r="O260" s="52">
        <f t="shared" ref="O260" si="138">E260+F260+G260+H260+I260+J260+K260+L260+M260+N260</f>
        <v>8618.2463808000011</v>
      </c>
    </row>
    <row r="261" spans="1:15" ht="18" customHeight="1" thickBot="1" x14ac:dyDescent="0.3">
      <c r="A261" s="55"/>
      <c r="B261" s="58"/>
      <c r="C261" s="61"/>
      <c r="D261" s="40" t="s">
        <v>18</v>
      </c>
      <c r="E261" s="51"/>
      <c r="F261" s="51"/>
      <c r="G261" s="51"/>
      <c r="H261" s="51"/>
      <c r="I261" s="51"/>
      <c r="J261" s="51"/>
      <c r="K261" s="51"/>
      <c r="L261" s="53"/>
      <c r="M261" s="51"/>
      <c r="N261" s="51"/>
      <c r="O261" s="53"/>
    </row>
    <row r="262" spans="1:15" ht="18" customHeight="1" thickBot="1" x14ac:dyDescent="0.3">
      <c r="A262" s="55"/>
      <c r="B262" s="58"/>
      <c r="C262" s="61"/>
      <c r="D262" s="41" t="s">
        <v>20</v>
      </c>
      <c r="E262" s="48">
        <v>0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9">
        <v>0</v>
      </c>
      <c r="M262" s="48">
        <v>0</v>
      </c>
      <c r="N262" s="48">
        <v>0</v>
      </c>
      <c r="O262" s="49">
        <f t="shared" ref="O262:O263" si="139">E262+F262+G262+H262+I262+J262+K262+L262+M262+N262</f>
        <v>0</v>
      </c>
    </row>
    <row r="263" spans="1:15" ht="18" customHeight="1" x14ac:dyDescent="0.25">
      <c r="A263" s="55"/>
      <c r="B263" s="58"/>
      <c r="C263" s="61"/>
      <c r="D263" s="38" t="s">
        <v>21</v>
      </c>
      <c r="E263" s="50">
        <v>0</v>
      </c>
      <c r="F263" s="50">
        <v>0</v>
      </c>
      <c r="G263" s="50">
        <v>0</v>
      </c>
      <c r="H263" s="50">
        <v>0</v>
      </c>
      <c r="I263" s="50">
        <v>0</v>
      </c>
      <c r="J263" s="50">
        <v>0</v>
      </c>
      <c r="K263" s="50">
        <v>0</v>
      </c>
      <c r="L263" s="52">
        <v>0</v>
      </c>
      <c r="M263" s="50">
        <v>0</v>
      </c>
      <c r="N263" s="50">
        <v>0</v>
      </c>
      <c r="O263" s="52">
        <f t="shared" si="139"/>
        <v>0</v>
      </c>
    </row>
    <row r="264" spans="1:15" ht="18" customHeight="1" thickBot="1" x14ac:dyDescent="0.3">
      <c r="A264" s="55"/>
      <c r="B264" s="58"/>
      <c r="C264" s="61"/>
      <c r="D264" s="40" t="s">
        <v>22</v>
      </c>
      <c r="E264" s="51"/>
      <c r="F264" s="51"/>
      <c r="G264" s="51"/>
      <c r="H264" s="51"/>
      <c r="I264" s="51"/>
      <c r="J264" s="51"/>
      <c r="K264" s="51"/>
      <c r="L264" s="53"/>
      <c r="M264" s="51"/>
      <c r="N264" s="51"/>
      <c r="O264" s="53"/>
    </row>
    <row r="265" spans="1:15" ht="18" customHeight="1" x14ac:dyDescent="0.25">
      <c r="A265" s="55"/>
      <c r="B265" s="58"/>
      <c r="C265" s="61"/>
      <c r="D265" s="38" t="s">
        <v>23</v>
      </c>
      <c r="E265" s="50">
        <v>0</v>
      </c>
      <c r="F265" s="50">
        <v>0</v>
      </c>
      <c r="G265" s="50">
        <v>0</v>
      </c>
      <c r="H265" s="50">
        <v>0</v>
      </c>
      <c r="I265" s="50">
        <v>0</v>
      </c>
      <c r="J265" s="50">
        <v>0</v>
      </c>
      <c r="K265" s="50">
        <v>0</v>
      </c>
      <c r="L265" s="52">
        <v>0</v>
      </c>
      <c r="M265" s="50">
        <v>0</v>
      </c>
      <c r="N265" s="50">
        <v>0</v>
      </c>
      <c r="O265" s="52">
        <f t="shared" ref="O265" si="140">E265+F265+G265+H265+I265+J265+K265+L265+M265+N265</f>
        <v>0</v>
      </c>
    </row>
    <row r="266" spans="1:15" ht="18" customHeight="1" thickBot="1" x14ac:dyDescent="0.3">
      <c r="A266" s="56"/>
      <c r="B266" s="59"/>
      <c r="C266" s="62"/>
      <c r="D266" s="40" t="s">
        <v>24</v>
      </c>
      <c r="E266" s="51"/>
      <c r="F266" s="51"/>
      <c r="G266" s="51"/>
      <c r="H266" s="51"/>
      <c r="I266" s="51"/>
      <c r="J266" s="51"/>
      <c r="K266" s="51"/>
      <c r="L266" s="53"/>
      <c r="M266" s="51"/>
      <c r="N266" s="51"/>
      <c r="O266" s="53"/>
    </row>
    <row r="267" spans="1:15" ht="18" customHeight="1" thickBot="1" x14ac:dyDescent="0.3">
      <c r="A267" s="54" t="s">
        <v>90</v>
      </c>
      <c r="B267" s="57"/>
      <c r="C267" s="60" t="s">
        <v>92</v>
      </c>
      <c r="D267" s="40" t="s">
        <v>16</v>
      </c>
      <c r="E267" s="30">
        <f>E270</f>
        <v>4808</v>
      </c>
      <c r="F267" s="30">
        <f t="shared" ref="F267:L267" si="141">F268+F270+F272+F273+F275</f>
        <v>5015</v>
      </c>
      <c r="G267" s="30">
        <f t="shared" si="141"/>
        <v>5215</v>
      </c>
      <c r="H267" s="30">
        <f t="shared" si="141"/>
        <v>5423.6</v>
      </c>
      <c r="I267" s="30">
        <f t="shared" si="141"/>
        <v>5640.5440000000008</v>
      </c>
      <c r="J267" s="30">
        <f t="shared" si="141"/>
        <v>5866.1657600000008</v>
      </c>
      <c r="K267" s="30">
        <f t="shared" si="141"/>
        <v>0</v>
      </c>
      <c r="L267" s="32">
        <f t="shared" si="141"/>
        <v>0</v>
      </c>
      <c r="M267" s="30">
        <f>M1765</f>
        <v>0</v>
      </c>
      <c r="N267" s="30">
        <f>N268+N270+N272+N273+N275</f>
        <v>0</v>
      </c>
      <c r="O267" s="33">
        <f>E267+F267+G267+H267+I267+J267+K267+L267+M267+N267</f>
        <v>31968.30976</v>
      </c>
    </row>
    <row r="268" spans="1:15" ht="18" customHeight="1" x14ac:dyDescent="0.25">
      <c r="A268" s="55"/>
      <c r="B268" s="58"/>
      <c r="C268" s="61"/>
      <c r="D268" s="38" t="s">
        <v>17</v>
      </c>
      <c r="E268" s="50">
        <v>0</v>
      </c>
      <c r="F268" s="50">
        <v>0</v>
      </c>
      <c r="G268" s="50">
        <v>0</v>
      </c>
      <c r="H268" s="50">
        <v>0</v>
      </c>
      <c r="I268" s="50">
        <v>0</v>
      </c>
      <c r="J268" s="50">
        <v>0</v>
      </c>
      <c r="K268" s="50">
        <v>0</v>
      </c>
      <c r="L268" s="52">
        <v>0</v>
      </c>
      <c r="M268" s="50">
        <v>0</v>
      </c>
      <c r="N268" s="50">
        <v>0</v>
      </c>
      <c r="O268" s="52">
        <f>E268+F268+G268+H268+I268+J268+K268+L268+M268+N268</f>
        <v>0</v>
      </c>
    </row>
    <row r="269" spans="1:15" ht="18" customHeight="1" thickBot="1" x14ac:dyDescent="0.3">
      <c r="A269" s="55"/>
      <c r="B269" s="58"/>
      <c r="C269" s="61"/>
      <c r="D269" s="40" t="s">
        <v>18</v>
      </c>
      <c r="E269" s="51"/>
      <c r="F269" s="51"/>
      <c r="G269" s="51"/>
      <c r="H269" s="51"/>
      <c r="I269" s="51"/>
      <c r="J269" s="51"/>
      <c r="K269" s="51"/>
      <c r="L269" s="53"/>
      <c r="M269" s="51"/>
      <c r="N269" s="51"/>
      <c r="O269" s="53"/>
    </row>
    <row r="270" spans="1:15" ht="18" customHeight="1" x14ac:dyDescent="0.25">
      <c r="A270" s="55"/>
      <c r="B270" s="58"/>
      <c r="C270" s="61"/>
      <c r="D270" s="38" t="s">
        <v>19</v>
      </c>
      <c r="E270" s="50">
        <v>4808</v>
      </c>
      <c r="F270" s="50">
        <v>5015</v>
      </c>
      <c r="G270" s="50">
        <v>5215</v>
      </c>
      <c r="H270" s="50">
        <f>G270*1.04</f>
        <v>5423.6</v>
      </c>
      <c r="I270" s="50">
        <f t="shared" ref="I270" si="142">H270*1.04</f>
        <v>5640.5440000000008</v>
      </c>
      <c r="J270" s="50">
        <f t="shared" ref="J270" si="143">I270*1.04</f>
        <v>5866.1657600000008</v>
      </c>
      <c r="K270" s="50">
        <v>0</v>
      </c>
      <c r="L270" s="52">
        <v>0</v>
      </c>
      <c r="M270" s="50">
        <v>0</v>
      </c>
      <c r="N270" s="50">
        <v>0</v>
      </c>
      <c r="O270" s="52">
        <f t="shared" ref="O270" si="144">E270+F270+G270+H270+I270+J270+K270+L270+M270+N270</f>
        <v>31968.30976</v>
      </c>
    </row>
    <row r="271" spans="1:15" ht="18" customHeight="1" thickBot="1" x14ac:dyDescent="0.3">
      <c r="A271" s="55"/>
      <c r="B271" s="58"/>
      <c r="C271" s="61"/>
      <c r="D271" s="40" t="s">
        <v>18</v>
      </c>
      <c r="E271" s="51"/>
      <c r="F271" s="51"/>
      <c r="G271" s="51"/>
      <c r="H271" s="51"/>
      <c r="I271" s="51"/>
      <c r="J271" s="51"/>
      <c r="K271" s="51"/>
      <c r="L271" s="53"/>
      <c r="M271" s="51"/>
      <c r="N271" s="51"/>
      <c r="O271" s="53"/>
    </row>
    <row r="272" spans="1:15" ht="18" customHeight="1" thickBot="1" x14ac:dyDescent="0.3">
      <c r="A272" s="55"/>
      <c r="B272" s="58"/>
      <c r="C272" s="61"/>
      <c r="D272" s="41" t="s">
        <v>20</v>
      </c>
      <c r="E272" s="48">
        <v>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9">
        <v>0</v>
      </c>
      <c r="M272" s="48">
        <v>0</v>
      </c>
      <c r="N272" s="48">
        <v>0</v>
      </c>
      <c r="O272" s="49">
        <f t="shared" ref="O272:O273" si="145">E272+F272+G272+H272+I272+J272+K272+L272+M272+N272</f>
        <v>0</v>
      </c>
    </row>
    <row r="273" spans="1:15" ht="18" customHeight="1" x14ac:dyDescent="0.25">
      <c r="A273" s="55"/>
      <c r="B273" s="58"/>
      <c r="C273" s="61"/>
      <c r="D273" s="38" t="s">
        <v>21</v>
      </c>
      <c r="E273" s="50">
        <v>0</v>
      </c>
      <c r="F273" s="50">
        <v>0</v>
      </c>
      <c r="G273" s="50">
        <v>0</v>
      </c>
      <c r="H273" s="50">
        <v>0</v>
      </c>
      <c r="I273" s="50">
        <v>0</v>
      </c>
      <c r="J273" s="50">
        <v>0</v>
      </c>
      <c r="K273" s="50">
        <v>0</v>
      </c>
      <c r="L273" s="52">
        <v>0</v>
      </c>
      <c r="M273" s="50">
        <v>0</v>
      </c>
      <c r="N273" s="50">
        <v>0</v>
      </c>
      <c r="O273" s="52">
        <f t="shared" si="145"/>
        <v>0</v>
      </c>
    </row>
    <row r="274" spans="1:15" ht="18" customHeight="1" thickBot="1" x14ac:dyDescent="0.3">
      <c r="A274" s="55"/>
      <c r="B274" s="58"/>
      <c r="C274" s="61"/>
      <c r="D274" s="40" t="s">
        <v>22</v>
      </c>
      <c r="E274" s="51"/>
      <c r="F274" s="51"/>
      <c r="G274" s="51"/>
      <c r="H274" s="51"/>
      <c r="I274" s="51"/>
      <c r="J274" s="51"/>
      <c r="K274" s="51"/>
      <c r="L274" s="53"/>
      <c r="M274" s="51"/>
      <c r="N274" s="51"/>
      <c r="O274" s="53"/>
    </row>
    <row r="275" spans="1:15" ht="18" customHeight="1" x14ac:dyDescent="0.25">
      <c r="A275" s="55"/>
      <c r="B275" s="58"/>
      <c r="C275" s="61"/>
      <c r="D275" s="38" t="s">
        <v>23</v>
      </c>
      <c r="E275" s="50">
        <v>0</v>
      </c>
      <c r="F275" s="50">
        <v>0</v>
      </c>
      <c r="G275" s="50">
        <v>0</v>
      </c>
      <c r="H275" s="50">
        <v>0</v>
      </c>
      <c r="I275" s="50">
        <v>0</v>
      </c>
      <c r="J275" s="50">
        <v>0</v>
      </c>
      <c r="K275" s="50">
        <v>0</v>
      </c>
      <c r="L275" s="52">
        <v>0</v>
      </c>
      <c r="M275" s="50">
        <v>0</v>
      </c>
      <c r="N275" s="50">
        <v>0</v>
      </c>
      <c r="O275" s="52">
        <f t="shared" ref="O275" si="146">E275+F275+G275+H275+I275+J275+K275+L275+M275+N275</f>
        <v>0</v>
      </c>
    </row>
    <row r="276" spans="1:15" ht="18" customHeight="1" thickBot="1" x14ac:dyDescent="0.3">
      <c r="A276" s="56"/>
      <c r="B276" s="59"/>
      <c r="C276" s="62"/>
      <c r="D276" s="40" t="s">
        <v>24</v>
      </c>
      <c r="E276" s="51"/>
      <c r="F276" s="51"/>
      <c r="G276" s="51"/>
      <c r="H276" s="51"/>
      <c r="I276" s="51"/>
      <c r="J276" s="51"/>
      <c r="K276" s="51"/>
      <c r="L276" s="53"/>
      <c r="M276" s="51"/>
      <c r="N276" s="51"/>
      <c r="O276" s="53"/>
    </row>
    <row r="277" spans="1:15" ht="33.75" customHeight="1" thickBot="1" x14ac:dyDescent="0.3">
      <c r="A277" s="54">
        <v>15</v>
      </c>
      <c r="B277" s="57" t="s">
        <v>4</v>
      </c>
      <c r="C277" s="60" t="s">
        <v>60</v>
      </c>
      <c r="D277" s="40" t="s">
        <v>16</v>
      </c>
      <c r="E277" s="30">
        <f t="shared" ref="E277:N277" si="147">E278+E280+E282+E283+E285</f>
        <v>0</v>
      </c>
      <c r="F277" s="30">
        <f t="shared" si="147"/>
        <v>2100</v>
      </c>
      <c r="G277" s="30">
        <f t="shared" si="147"/>
        <v>0</v>
      </c>
      <c r="H277" s="30">
        <f t="shared" si="147"/>
        <v>0</v>
      </c>
      <c r="I277" s="30">
        <f t="shared" si="147"/>
        <v>0</v>
      </c>
      <c r="J277" s="30">
        <f t="shared" si="147"/>
        <v>0</v>
      </c>
      <c r="K277" s="30">
        <f t="shared" si="147"/>
        <v>0</v>
      </c>
      <c r="L277" s="32">
        <f t="shared" si="147"/>
        <v>0</v>
      </c>
      <c r="M277" s="30" t="e">
        <f t="shared" si="147"/>
        <v>#REF!</v>
      </c>
      <c r="N277" s="30" t="e">
        <f t="shared" si="147"/>
        <v>#REF!</v>
      </c>
      <c r="O277" s="33">
        <f>E277+F277+G277+H277+I277+J277</f>
        <v>2100</v>
      </c>
    </row>
    <row r="278" spans="1:15" ht="19.899999999999999" customHeight="1" x14ac:dyDescent="0.25">
      <c r="A278" s="55"/>
      <c r="B278" s="58"/>
      <c r="C278" s="61"/>
      <c r="D278" s="38" t="s">
        <v>17</v>
      </c>
      <c r="E278" s="50">
        <v>0</v>
      </c>
      <c r="F278" s="50">
        <v>2058.1999999999998</v>
      </c>
      <c r="G278" s="50">
        <v>0</v>
      </c>
      <c r="H278" s="50">
        <v>0</v>
      </c>
      <c r="I278" s="50">
        <v>0</v>
      </c>
      <c r="J278" s="50">
        <v>0</v>
      </c>
      <c r="K278" s="50">
        <v>0</v>
      </c>
      <c r="L278" s="52">
        <v>0</v>
      </c>
      <c r="M278" s="50">
        <v>0</v>
      </c>
      <c r="N278" s="50">
        <v>0</v>
      </c>
      <c r="O278" s="113">
        <f>E278+F278+G278+H278+I278+J278+K278+L278+M278+N278</f>
        <v>2058.1999999999998</v>
      </c>
    </row>
    <row r="279" spans="1:15" ht="15" customHeight="1" thickBot="1" x14ac:dyDescent="0.3">
      <c r="A279" s="55"/>
      <c r="B279" s="58"/>
      <c r="C279" s="61"/>
      <c r="D279" s="40" t="s">
        <v>18</v>
      </c>
      <c r="E279" s="51"/>
      <c r="F279" s="51"/>
      <c r="G279" s="51"/>
      <c r="H279" s="51"/>
      <c r="I279" s="51"/>
      <c r="J279" s="51"/>
      <c r="K279" s="51"/>
      <c r="L279" s="53"/>
      <c r="M279" s="51"/>
      <c r="N279" s="51"/>
      <c r="O279" s="114"/>
    </row>
    <row r="280" spans="1:15" ht="14.45" customHeight="1" x14ac:dyDescent="0.25">
      <c r="A280" s="55"/>
      <c r="B280" s="58"/>
      <c r="C280" s="61"/>
      <c r="D280" s="38" t="s">
        <v>19</v>
      </c>
      <c r="E280" s="50">
        <v>0</v>
      </c>
      <c r="F280" s="50">
        <v>20.8</v>
      </c>
      <c r="G280" s="50">
        <v>0</v>
      </c>
      <c r="H280" s="50">
        <v>0</v>
      </c>
      <c r="I280" s="50">
        <v>0</v>
      </c>
      <c r="J280" s="50">
        <v>0</v>
      </c>
      <c r="K280" s="50">
        <v>0</v>
      </c>
      <c r="L280" s="52">
        <v>0</v>
      </c>
      <c r="M280" s="50" t="e">
        <f>#REF!+M288+M293+M298+M304+M310+M316+M322+M328+M334+M340+M346</f>
        <v>#REF!</v>
      </c>
      <c r="N280" s="50" t="e">
        <f>#REF!+N288+N293+N298+N304+N310+N316+N322+N328+N334+N340+N346</f>
        <v>#REF!</v>
      </c>
      <c r="O280" s="113">
        <f>E280+F280+G280+H280+I280+J280</f>
        <v>20.8</v>
      </c>
    </row>
    <row r="281" spans="1:15" ht="15" customHeight="1" thickBot="1" x14ac:dyDescent="0.3">
      <c r="A281" s="55"/>
      <c r="B281" s="58"/>
      <c r="C281" s="61"/>
      <c r="D281" s="40" t="s">
        <v>18</v>
      </c>
      <c r="E281" s="51"/>
      <c r="F281" s="51"/>
      <c r="G281" s="51"/>
      <c r="H281" s="51"/>
      <c r="I281" s="51"/>
      <c r="J281" s="51"/>
      <c r="K281" s="51"/>
      <c r="L281" s="53"/>
      <c r="M281" s="51"/>
      <c r="N281" s="51"/>
      <c r="O281" s="114"/>
    </row>
    <row r="282" spans="1:15" ht="39" customHeight="1" thickBot="1" x14ac:dyDescent="0.3">
      <c r="A282" s="55"/>
      <c r="B282" s="58"/>
      <c r="C282" s="61"/>
      <c r="D282" s="41" t="s">
        <v>20</v>
      </c>
      <c r="E282" s="34">
        <v>0</v>
      </c>
      <c r="F282" s="34">
        <v>21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5">
        <v>0</v>
      </c>
      <c r="M282" s="34">
        <v>0</v>
      </c>
      <c r="N282" s="34">
        <v>0</v>
      </c>
      <c r="O282" s="44">
        <f t="shared" ref="O282" si="148">E282+F282+G282+H282+I282+J282+K282+L282+M282+N282</f>
        <v>21</v>
      </c>
    </row>
    <row r="283" spans="1:15" ht="14.45" customHeight="1" x14ac:dyDescent="0.25">
      <c r="A283" s="55"/>
      <c r="B283" s="58"/>
      <c r="C283" s="61"/>
      <c r="D283" s="38" t="s">
        <v>21</v>
      </c>
      <c r="E283" s="50">
        <v>0</v>
      </c>
      <c r="F283" s="50">
        <v>0</v>
      </c>
      <c r="G283" s="50">
        <v>0</v>
      </c>
      <c r="H283" s="50">
        <v>0</v>
      </c>
      <c r="I283" s="50">
        <v>0</v>
      </c>
      <c r="J283" s="50">
        <v>0</v>
      </c>
      <c r="K283" s="50">
        <v>0</v>
      </c>
      <c r="L283" s="52">
        <v>0</v>
      </c>
      <c r="M283" s="50">
        <v>0</v>
      </c>
      <c r="N283" s="50">
        <v>0</v>
      </c>
      <c r="O283" s="113">
        <f>E283+F283+G283+H283+I283+J283+K283+L283+M283+N283</f>
        <v>0</v>
      </c>
    </row>
    <row r="284" spans="1:15" ht="16.149999999999999" customHeight="1" thickBot="1" x14ac:dyDescent="0.3">
      <c r="A284" s="55"/>
      <c r="B284" s="58"/>
      <c r="C284" s="61"/>
      <c r="D284" s="40" t="s">
        <v>22</v>
      </c>
      <c r="E284" s="51"/>
      <c r="F284" s="51"/>
      <c r="G284" s="51"/>
      <c r="H284" s="51"/>
      <c r="I284" s="51"/>
      <c r="J284" s="51"/>
      <c r="K284" s="51"/>
      <c r="L284" s="53"/>
      <c r="M284" s="51"/>
      <c r="N284" s="51"/>
      <c r="O284" s="114"/>
    </row>
    <row r="285" spans="1:15" ht="16.149999999999999" customHeight="1" x14ac:dyDescent="0.25">
      <c r="A285" s="55"/>
      <c r="B285" s="58"/>
      <c r="C285" s="61"/>
      <c r="D285" s="38" t="s">
        <v>23</v>
      </c>
      <c r="E285" s="50">
        <v>0</v>
      </c>
      <c r="F285" s="50">
        <v>0</v>
      </c>
      <c r="G285" s="50">
        <v>0</v>
      </c>
      <c r="H285" s="50">
        <v>0</v>
      </c>
      <c r="I285" s="50">
        <v>0</v>
      </c>
      <c r="J285" s="50">
        <v>0</v>
      </c>
      <c r="K285" s="50">
        <v>0</v>
      </c>
      <c r="L285" s="52">
        <v>0</v>
      </c>
      <c r="M285" s="50">
        <v>0</v>
      </c>
      <c r="N285" s="50">
        <v>0</v>
      </c>
      <c r="O285" s="113">
        <f t="shared" ref="O285" si="149">E285+F285+G285+H285+I285+J285+K285+L285+M285+N285</f>
        <v>0</v>
      </c>
    </row>
    <row r="286" spans="1:15" ht="16.149999999999999" customHeight="1" thickBot="1" x14ac:dyDescent="0.3">
      <c r="A286" s="55"/>
      <c r="B286" s="58"/>
      <c r="C286" s="62"/>
      <c r="D286" s="40" t="s">
        <v>24</v>
      </c>
      <c r="E286" s="51"/>
      <c r="F286" s="51"/>
      <c r="G286" s="51"/>
      <c r="H286" s="51"/>
      <c r="I286" s="51"/>
      <c r="J286" s="51"/>
      <c r="K286" s="51"/>
      <c r="L286" s="53"/>
      <c r="M286" s="51"/>
      <c r="N286" s="51"/>
      <c r="O286" s="114"/>
    </row>
    <row r="287" spans="1:15" ht="16.5" hidden="1" thickBot="1" x14ac:dyDescent="0.3">
      <c r="A287" s="55"/>
      <c r="B287" s="58"/>
      <c r="C287" s="3" t="s">
        <v>32</v>
      </c>
      <c r="D287" s="40" t="s">
        <v>35</v>
      </c>
      <c r="E287" s="25">
        <f t="shared" ref="E287:F287" si="150">E288+E290</f>
        <v>0</v>
      </c>
      <c r="F287" s="25">
        <f t="shared" si="150"/>
        <v>0</v>
      </c>
      <c r="G287" s="25">
        <f t="shared" ref="G287:N287" si="151">G288+G290</f>
        <v>0</v>
      </c>
      <c r="H287" s="25">
        <f t="shared" si="151"/>
        <v>0</v>
      </c>
      <c r="I287" s="25">
        <f t="shared" si="151"/>
        <v>0</v>
      </c>
      <c r="J287" s="25">
        <f t="shared" si="151"/>
        <v>0</v>
      </c>
      <c r="K287" s="25">
        <f t="shared" si="151"/>
        <v>0</v>
      </c>
      <c r="L287" s="26">
        <f t="shared" si="151"/>
        <v>0</v>
      </c>
      <c r="M287" s="25">
        <f t="shared" si="151"/>
        <v>0</v>
      </c>
      <c r="N287" s="25">
        <f t="shared" si="151"/>
        <v>0</v>
      </c>
      <c r="O287" s="19">
        <f>E287+F287+G287+H287+I287+J287+K287+L287+M287+N287</f>
        <v>0</v>
      </c>
    </row>
    <row r="288" spans="1:15" ht="18" hidden="1" customHeight="1" x14ac:dyDescent="0.25">
      <c r="A288" s="55"/>
      <c r="B288" s="58"/>
      <c r="C288" s="2"/>
      <c r="D288" s="38" t="s">
        <v>19</v>
      </c>
      <c r="E288" s="94"/>
      <c r="F288" s="94"/>
      <c r="G288" s="94"/>
      <c r="H288" s="94">
        <v>0</v>
      </c>
      <c r="I288" s="94">
        <v>0</v>
      </c>
      <c r="J288" s="94"/>
      <c r="K288" s="94"/>
      <c r="L288" s="98"/>
      <c r="M288" s="94"/>
      <c r="N288" s="94"/>
      <c r="O288" s="100">
        <f>E288+F288+G288+H288+I288+J288+K288+L288+M288+N288</f>
        <v>0</v>
      </c>
    </row>
    <row r="289" spans="1:15" ht="15.75" hidden="1" customHeight="1" thickBot="1" x14ac:dyDescent="0.3">
      <c r="A289" s="55"/>
      <c r="B289" s="58"/>
      <c r="C289" s="2"/>
      <c r="D289" s="40" t="s">
        <v>18</v>
      </c>
      <c r="E289" s="95"/>
      <c r="F289" s="95"/>
      <c r="G289" s="95"/>
      <c r="H289" s="95"/>
      <c r="I289" s="95"/>
      <c r="J289" s="95"/>
      <c r="K289" s="95"/>
      <c r="L289" s="99"/>
      <c r="M289" s="95"/>
      <c r="N289" s="95"/>
      <c r="O289" s="101"/>
    </row>
    <row r="290" spans="1:15" ht="31.5" hidden="1" customHeight="1" x14ac:dyDescent="0.25">
      <c r="A290" s="55"/>
      <c r="B290" s="58"/>
      <c r="C290" s="2"/>
      <c r="D290" s="38" t="s">
        <v>30</v>
      </c>
      <c r="E290" s="94"/>
      <c r="F290" s="94"/>
      <c r="G290" s="94"/>
      <c r="H290" s="94">
        <v>0</v>
      </c>
      <c r="I290" s="94">
        <v>0</v>
      </c>
      <c r="J290" s="94">
        <v>0</v>
      </c>
      <c r="K290" s="94"/>
      <c r="L290" s="98"/>
      <c r="M290" s="94"/>
      <c r="N290" s="94"/>
      <c r="O290" s="100">
        <f>E290+F290+G290+H290+I290+J290+K290+L290+M290+N290</f>
        <v>0</v>
      </c>
    </row>
    <row r="291" spans="1:15" ht="15" hidden="1" customHeight="1" thickBot="1" x14ac:dyDescent="0.3">
      <c r="A291" s="55"/>
      <c r="B291" s="58"/>
      <c r="C291" s="2"/>
      <c r="D291" s="40" t="s">
        <v>31</v>
      </c>
      <c r="E291" s="95"/>
      <c r="F291" s="95"/>
      <c r="G291" s="95"/>
      <c r="H291" s="95"/>
      <c r="I291" s="95"/>
      <c r="J291" s="95"/>
      <c r="K291" s="95"/>
      <c r="L291" s="99"/>
      <c r="M291" s="95"/>
      <c r="N291" s="95"/>
      <c r="O291" s="101"/>
    </row>
    <row r="292" spans="1:15" ht="16.5" hidden="1" thickBot="1" x14ac:dyDescent="0.3">
      <c r="A292" s="55"/>
      <c r="B292" s="58"/>
      <c r="C292" s="3" t="s">
        <v>33</v>
      </c>
      <c r="D292" s="40" t="s">
        <v>35</v>
      </c>
      <c r="E292" s="25">
        <f t="shared" ref="E292:F292" si="152">E293+E295</f>
        <v>0</v>
      </c>
      <c r="F292" s="25">
        <f t="shared" si="152"/>
        <v>0</v>
      </c>
      <c r="G292" s="25">
        <f t="shared" ref="G292:N292" si="153">G293+G295</f>
        <v>0</v>
      </c>
      <c r="H292" s="25">
        <f t="shared" si="153"/>
        <v>0</v>
      </c>
      <c r="I292" s="25">
        <f t="shared" si="153"/>
        <v>0</v>
      </c>
      <c r="J292" s="25">
        <f t="shared" si="153"/>
        <v>0</v>
      </c>
      <c r="K292" s="25">
        <f t="shared" si="153"/>
        <v>0</v>
      </c>
      <c r="L292" s="25">
        <f t="shared" si="153"/>
        <v>0</v>
      </c>
      <c r="M292" s="25">
        <f t="shared" si="153"/>
        <v>0</v>
      </c>
      <c r="N292" s="25">
        <f t="shared" si="153"/>
        <v>0</v>
      </c>
      <c r="O292" s="19">
        <f>E292+F292+G292+H292+I292+J292+K292+L292+M292+N292</f>
        <v>0</v>
      </c>
    </row>
    <row r="293" spans="1:15" ht="19.899999999999999" hidden="1" customHeight="1" x14ac:dyDescent="0.25">
      <c r="A293" s="55"/>
      <c r="B293" s="58"/>
      <c r="C293" s="2"/>
      <c r="D293" s="38" t="s">
        <v>19</v>
      </c>
      <c r="E293" s="94"/>
      <c r="F293" s="94"/>
      <c r="G293" s="94"/>
      <c r="H293" s="94">
        <v>0</v>
      </c>
      <c r="I293" s="94">
        <v>0</v>
      </c>
      <c r="J293" s="94"/>
      <c r="K293" s="94">
        <v>0</v>
      </c>
      <c r="L293" s="98">
        <v>0</v>
      </c>
      <c r="M293" s="94"/>
      <c r="N293" s="94"/>
      <c r="O293" s="100">
        <f>E293+F293+G293+H293+I293+J293+K293+L293+M293+N293</f>
        <v>0</v>
      </c>
    </row>
    <row r="294" spans="1:15" ht="15.75" hidden="1" customHeight="1" thickBot="1" x14ac:dyDescent="0.3">
      <c r="A294" s="55"/>
      <c r="B294" s="58"/>
      <c r="C294" s="2"/>
      <c r="D294" s="40" t="s">
        <v>18</v>
      </c>
      <c r="E294" s="95"/>
      <c r="F294" s="95"/>
      <c r="G294" s="95"/>
      <c r="H294" s="95"/>
      <c r="I294" s="95"/>
      <c r="J294" s="95"/>
      <c r="K294" s="95"/>
      <c r="L294" s="99"/>
      <c r="M294" s="95"/>
      <c r="N294" s="95"/>
      <c r="O294" s="101"/>
    </row>
    <row r="295" spans="1:15" ht="33" hidden="1" customHeight="1" x14ac:dyDescent="0.25">
      <c r="A295" s="55"/>
      <c r="B295" s="58"/>
      <c r="C295" s="2"/>
      <c r="D295" s="38" t="s">
        <v>30</v>
      </c>
      <c r="E295" s="94"/>
      <c r="F295" s="94"/>
      <c r="G295" s="94"/>
      <c r="H295" s="94">
        <v>0</v>
      </c>
      <c r="I295" s="94">
        <v>0</v>
      </c>
      <c r="J295" s="94">
        <v>0</v>
      </c>
      <c r="K295" s="94">
        <v>0</v>
      </c>
      <c r="L295" s="98">
        <v>0</v>
      </c>
      <c r="M295" s="94"/>
      <c r="N295" s="94"/>
      <c r="O295" s="100">
        <f>E295+F295+G295+H295+I295+J295+K295+L295+M295+N295</f>
        <v>0</v>
      </c>
    </row>
    <row r="296" spans="1:15" ht="18" hidden="1" customHeight="1" thickBot="1" x14ac:dyDescent="0.3">
      <c r="A296" s="55"/>
      <c r="B296" s="58"/>
      <c r="C296" s="2"/>
      <c r="D296" s="40" t="s">
        <v>31</v>
      </c>
      <c r="E296" s="95"/>
      <c r="F296" s="95"/>
      <c r="G296" s="95"/>
      <c r="H296" s="95"/>
      <c r="I296" s="95"/>
      <c r="J296" s="95"/>
      <c r="K296" s="95"/>
      <c r="L296" s="99"/>
      <c r="M296" s="95"/>
      <c r="N296" s="95"/>
      <c r="O296" s="101"/>
    </row>
    <row r="297" spans="1:15" ht="30.75" hidden="1" thickBot="1" x14ac:dyDescent="0.3">
      <c r="A297" s="55"/>
      <c r="B297" s="58"/>
      <c r="C297" s="3" t="s">
        <v>34</v>
      </c>
      <c r="D297" s="40" t="s">
        <v>35</v>
      </c>
      <c r="E297" s="25">
        <f t="shared" ref="E297:F297" si="154">E298+E300</f>
        <v>0</v>
      </c>
      <c r="F297" s="25">
        <f t="shared" si="154"/>
        <v>0</v>
      </c>
      <c r="G297" s="25">
        <f t="shared" ref="G297:N297" si="155">G298+G300</f>
        <v>0</v>
      </c>
      <c r="H297" s="25">
        <f t="shared" si="155"/>
        <v>0</v>
      </c>
      <c r="I297" s="25">
        <f t="shared" si="155"/>
        <v>0</v>
      </c>
      <c r="J297" s="25">
        <f t="shared" si="155"/>
        <v>0</v>
      </c>
      <c r="K297" s="25">
        <f t="shared" si="155"/>
        <v>0</v>
      </c>
      <c r="L297" s="26">
        <f t="shared" si="155"/>
        <v>0</v>
      </c>
      <c r="M297" s="25">
        <f t="shared" si="155"/>
        <v>0</v>
      </c>
      <c r="N297" s="25">
        <f t="shared" si="155"/>
        <v>0</v>
      </c>
      <c r="O297" s="19">
        <f>E297+F297+G297+H297+I297+J297+K297+L297+M297+N297</f>
        <v>0</v>
      </c>
    </row>
    <row r="298" spans="1:15" ht="18" hidden="1" customHeight="1" x14ac:dyDescent="0.25">
      <c r="A298" s="55"/>
      <c r="B298" s="58"/>
      <c r="C298" s="2"/>
      <c r="D298" s="38" t="s">
        <v>19</v>
      </c>
      <c r="E298" s="94"/>
      <c r="F298" s="94"/>
      <c r="G298" s="94"/>
      <c r="H298" s="94">
        <v>0</v>
      </c>
      <c r="I298" s="94">
        <v>0</v>
      </c>
      <c r="J298" s="94"/>
      <c r="K298" s="94"/>
      <c r="L298" s="98"/>
      <c r="M298" s="94"/>
      <c r="N298" s="94"/>
      <c r="O298" s="100">
        <f>E298+F298+G298+H298+I298+J298+K298+L298+M298+N298</f>
        <v>0</v>
      </c>
    </row>
    <row r="299" spans="1:15" ht="15.75" hidden="1" customHeight="1" thickBot="1" x14ac:dyDescent="0.3">
      <c r="A299" s="55"/>
      <c r="B299" s="58"/>
      <c r="C299" s="2"/>
      <c r="D299" s="40" t="s">
        <v>18</v>
      </c>
      <c r="E299" s="95"/>
      <c r="F299" s="95"/>
      <c r="G299" s="95"/>
      <c r="H299" s="95"/>
      <c r="I299" s="95"/>
      <c r="J299" s="95"/>
      <c r="K299" s="95"/>
      <c r="L299" s="99"/>
      <c r="M299" s="95"/>
      <c r="N299" s="95"/>
      <c r="O299" s="101"/>
    </row>
    <row r="300" spans="1:15" ht="33" hidden="1" customHeight="1" x14ac:dyDescent="0.25">
      <c r="A300" s="55"/>
      <c r="B300" s="58"/>
      <c r="C300" s="2"/>
      <c r="D300" s="38" t="s">
        <v>30</v>
      </c>
      <c r="E300" s="94"/>
      <c r="F300" s="94"/>
      <c r="G300" s="94"/>
      <c r="H300" s="94">
        <v>0</v>
      </c>
      <c r="I300" s="94">
        <v>0</v>
      </c>
      <c r="J300" s="94"/>
      <c r="K300" s="94"/>
      <c r="L300" s="98"/>
      <c r="M300" s="94"/>
      <c r="N300" s="94"/>
      <c r="O300" s="100">
        <f>E300+F300+G300+H300+I300+J300+K300+L300+M300+N300</f>
        <v>0</v>
      </c>
    </row>
    <row r="301" spans="1:15" ht="20.25" hidden="1" customHeight="1" thickBot="1" x14ac:dyDescent="0.3">
      <c r="A301" s="55"/>
      <c r="B301" s="58"/>
      <c r="C301" s="2"/>
      <c r="D301" s="40" t="s">
        <v>31</v>
      </c>
      <c r="E301" s="95"/>
      <c r="F301" s="95"/>
      <c r="G301" s="95"/>
      <c r="H301" s="95"/>
      <c r="I301" s="95"/>
      <c r="J301" s="95"/>
      <c r="K301" s="95"/>
      <c r="L301" s="99"/>
      <c r="M301" s="95"/>
      <c r="N301" s="95"/>
      <c r="O301" s="101"/>
    </row>
    <row r="302" spans="1:15" ht="15.6" hidden="1" customHeight="1" x14ac:dyDescent="0.25">
      <c r="A302" s="55"/>
      <c r="B302" s="58"/>
      <c r="C302" s="61" t="s">
        <v>36</v>
      </c>
      <c r="D302" s="63" t="s">
        <v>35</v>
      </c>
      <c r="E302" s="94">
        <f t="shared" ref="E302:F302" si="156">E304+E306</f>
        <v>0</v>
      </c>
      <c r="F302" s="94">
        <f t="shared" si="156"/>
        <v>0</v>
      </c>
      <c r="G302" s="94">
        <f t="shared" ref="G302:N302" si="157">G304+G306</f>
        <v>0</v>
      </c>
      <c r="H302" s="94">
        <f t="shared" si="157"/>
        <v>0</v>
      </c>
      <c r="I302" s="94">
        <f t="shared" si="157"/>
        <v>0</v>
      </c>
      <c r="J302" s="94">
        <f t="shared" si="157"/>
        <v>0</v>
      </c>
      <c r="K302" s="94">
        <f t="shared" si="157"/>
        <v>0</v>
      </c>
      <c r="L302" s="98">
        <f t="shared" si="157"/>
        <v>0</v>
      </c>
      <c r="M302" s="94">
        <f t="shared" si="157"/>
        <v>0</v>
      </c>
      <c r="N302" s="94">
        <f t="shared" si="157"/>
        <v>0</v>
      </c>
      <c r="O302" s="100">
        <f>E302+F302+G302+H302+I302+J302+K302+L302+M302+N302</f>
        <v>0</v>
      </c>
    </row>
    <row r="303" spans="1:15" ht="15.75" hidden="1" customHeight="1" thickBot="1" x14ac:dyDescent="0.3">
      <c r="A303" s="55"/>
      <c r="B303" s="58"/>
      <c r="C303" s="61"/>
      <c r="D303" s="65"/>
      <c r="E303" s="95"/>
      <c r="F303" s="95"/>
      <c r="G303" s="95"/>
      <c r="H303" s="95"/>
      <c r="I303" s="95"/>
      <c r="J303" s="95"/>
      <c r="K303" s="95"/>
      <c r="L303" s="99"/>
      <c r="M303" s="95"/>
      <c r="N303" s="95"/>
      <c r="O303" s="101"/>
    </row>
    <row r="304" spans="1:15" ht="21.6" hidden="1" customHeight="1" x14ac:dyDescent="0.25">
      <c r="A304" s="55"/>
      <c r="B304" s="58"/>
      <c r="C304" s="61"/>
      <c r="D304" s="38" t="s">
        <v>19</v>
      </c>
      <c r="E304" s="94"/>
      <c r="F304" s="94"/>
      <c r="G304" s="94"/>
      <c r="H304" s="94">
        <v>0</v>
      </c>
      <c r="I304" s="94">
        <v>0</v>
      </c>
      <c r="J304" s="94"/>
      <c r="K304" s="94"/>
      <c r="L304" s="98"/>
      <c r="M304" s="94"/>
      <c r="N304" s="94"/>
      <c r="O304" s="100">
        <f>E304+F304+G304+H304+I304+J304+K304+L304+M304+N304</f>
        <v>0</v>
      </c>
    </row>
    <row r="305" spans="1:15" ht="15.75" hidden="1" customHeight="1" thickBot="1" x14ac:dyDescent="0.3">
      <c r="A305" s="55"/>
      <c r="B305" s="58"/>
      <c r="C305" s="61"/>
      <c r="D305" s="40" t="s">
        <v>18</v>
      </c>
      <c r="E305" s="95"/>
      <c r="F305" s="95"/>
      <c r="G305" s="95"/>
      <c r="H305" s="95"/>
      <c r="I305" s="95"/>
      <c r="J305" s="95"/>
      <c r="K305" s="95"/>
      <c r="L305" s="99"/>
      <c r="M305" s="95"/>
      <c r="N305" s="95"/>
      <c r="O305" s="101"/>
    </row>
    <row r="306" spans="1:15" ht="32.25" hidden="1" customHeight="1" x14ac:dyDescent="0.25">
      <c r="A306" s="55"/>
      <c r="B306" s="58"/>
      <c r="C306" s="61"/>
      <c r="D306" s="38" t="s">
        <v>30</v>
      </c>
      <c r="E306" s="94"/>
      <c r="F306" s="94"/>
      <c r="G306" s="94"/>
      <c r="H306" s="94">
        <v>0</v>
      </c>
      <c r="I306" s="94">
        <v>0</v>
      </c>
      <c r="J306" s="94">
        <v>0</v>
      </c>
      <c r="K306" s="94"/>
      <c r="L306" s="98">
        <v>0</v>
      </c>
      <c r="M306" s="94"/>
      <c r="N306" s="94"/>
      <c r="O306" s="100">
        <f>E306+F306+G306+H306+I306+J306+K306+L306+M306+N306</f>
        <v>0</v>
      </c>
    </row>
    <row r="307" spans="1:15" ht="19.5" hidden="1" customHeight="1" thickBot="1" x14ac:dyDescent="0.3">
      <c r="A307" s="55"/>
      <c r="B307" s="58"/>
      <c r="C307" s="61"/>
      <c r="D307" s="40" t="s">
        <v>31</v>
      </c>
      <c r="E307" s="95"/>
      <c r="F307" s="95"/>
      <c r="G307" s="95"/>
      <c r="H307" s="95"/>
      <c r="I307" s="95"/>
      <c r="J307" s="95"/>
      <c r="K307" s="95"/>
      <c r="L307" s="99"/>
      <c r="M307" s="95"/>
      <c r="N307" s="95"/>
      <c r="O307" s="101"/>
    </row>
    <row r="308" spans="1:15" ht="19.149999999999999" hidden="1" customHeight="1" x14ac:dyDescent="0.25">
      <c r="A308" s="55"/>
      <c r="B308" s="58"/>
      <c r="C308" s="61" t="s">
        <v>37</v>
      </c>
      <c r="D308" s="63" t="s">
        <v>35</v>
      </c>
      <c r="E308" s="94">
        <f t="shared" ref="E308:F308" si="158">E310+E312</f>
        <v>0</v>
      </c>
      <c r="F308" s="94">
        <f t="shared" si="158"/>
        <v>0</v>
      </c>
      <c r="G308" s="94">
        <f t="shared" ref="G308:N308" si="159">G310+G312</f>
        <v>0</v>
      </c>
      <c r="H308" s="94">
        <f t="shared" si="159"/>
        <v>0</v>
      </c>
      <c r="I308" s="94">
        <f t="shared" si="159"/>
        <v>0.9</v>
      </c>
      <c r="J308" s="94">
        <f t="shared" si="159"/>
        <v>0</v>
      </c>
      <c r="K308" s="94">
        <f t="shared" si="159"/>
        <v>0</v>
      </c>
      <c r="L308" s="98">
        <f t="shared" si="159"/>
        <v>0</v>
      </c>
      <c r="M308" s="94">
        <f t="shared" si="159"/>
        <v>0</v>
      </c>
      <c r="N308" s="94">
        <f t="shared" si="159"/>
        <v>0</v>
      </c>
      <c r="O308" s="100">
        <f>E308+F308+G308+H308+I308+J308+K308+L308+M308+N308</f>
        <v>0.9</v>
      </c>
    </row>
    <row r="309" spans="1:15" ht="9.6" hidden="1" customHeight="1" thickBot="1" x14ac:dyDescent="0.3">
      <c r="A309" s="55"/>
      <c r="B309" s="58"/>
      <c r="C309" s="61"/>
      <c r="D309" s="65"/>
      <c r="E309" s="95"/>
      <c r="F309" s="95"/>
      <c r="G309" s="95"/>
      <c r="H309" s="95"/>
      <c r="I309" s="95"/>
      <c r="J309" s="95"/>
      <c r="K309" s="95"/>
      <c r="L309" s="99"/>
      <c r="M309" s="95"/>
      <c r="N309" s="95"/>
      <c r="O309" s="101"/>
    </row>
    <row r="310" spans="1:15" ht="18" hidden="1" customHeight="1" x14ac:dyDescent="0.25">
      <c r="A310" s="55"/>
      <c r="B310" s="58"/>
      <c r="C310" s="61"/>
      <c r="D310" s="38" t="s">
        <v>19</v>
      </c>
      <c r="E310" s="94"/>
      <c r="F310" s="94"/>
      <c r="G310" s="94"/>
      <c r="H310" s="94"/>
      <c r="I310" s="94">
        <v>0</v>
      </c>
      <c r="J310" s="94"/>
      <c r="K310" s="94">
        <v>0</v>
      </c>
      <c r="L310" s="98"/>
      <c r="M310" s="94"/>
      <c r="N310" s="94"/>
      <c r="O310" s="100">
        <f>E310+F310+G310+H310+I310+J310+K310+L310+M310+N310</f>
        <v>0</v>
      </c>
    </row>
    <row r="311" spans="1:15" ht="15.75" hidden="1" customHeight="1" thickBot="1" x14ac:dyDescent="0.3">
      <c r="A311" s="55"/>
      <c r="B311" s="58"/>
      <c r="C311" s="61"/>
      <c r="D311" s="40" t="s">
        <v>18</v>
      </c>
      <c r="E311" s="95"/>
      <c r="F311" s="95"/>
      <c r="G311" s="95"/>
      <c r="H311" s="95"/>
      <c r="I311" s="95"/>
      <c r="J311" s="95"/>
      <c r="K311" s="95"/>
      <c r="L311" s="99"/>
      <c r="M311" s="95"/>
      <c r="N311" s="95"/>
      <c r="O311" s="101"/>
    </row>
    <row r="312" spans="1:15" ht="31.5" hidden="1" customHeight="1" x14ac:dyDescent="0.25">
      <c r="A312" s="55"/>
      <c r="B312" s="58"/>
      <c r="C312" s="61"/>
      <c r="D312" s="38" t="s">
        <v>30</v>
      </c>
      <c r="E312" s="94"/>
      <c r="F312" s="94"/>
      <c r="G312" s="94"/>
      <c r="H312" s="94"/>
      <c r="I312" s="94">
        <v>0.9</v>
      </c>
      <c r="J312" s="94">
        <v>0</v>
      </c>
      <c r="K312" s="94">
        <v>0</v>
      </c>
      <c r="L312" s="98"/>
      <c r="M312" s="94"/>
      <c r="N312" s="94"/>
      <c r="O312" s="100">
        <f>E312+F312+G312+H312+I312+J312+K312+L312+M312+N312</f>
        <v>0.9</v>
      </c>
    </row>
    <row r="313" spans="1:15" ht="18" hidden="1" customHeight="1" thickBot="1" x14ac:dyDescent="0.3">
      <c r="A313" s="55"/>
      <c r="B313" s="58"/>
      <c r="C313" s="61"/>
      <c r="D313" s="40" t="s">
        <v>31</v>
      </c>
      <c r="E313" s="95"/>
      <c r="F313" s="95"/>
      <c r="G313" s="95"/>
      <c r="H313" s="95"/>
      <c r="I313" s="95"/>
      <c r="J313" s="95"/>
      <c r="K313" s="95"/>
      <c r="L313" s="99"/>
      <c r="M313" s="95"/>
      <c r="N313" s="95"/>
      <c r="O313" s="101"/>
    </row>
    <row r="314" spans="1:15" ht="14.45" hidden="1" customHeight="1" x14ac:dyDescent="0.25">
      <c r="A314" s="55"/>
      <c r="B314" s="58"/>
      <c r="C314" s="61" t="s">
        <v>38</v>
      </c>
      <c r="D314" s="63" t="s">
        <v>35</v>
      </c>
      <c r="E314" s="94">
        <f t="shared" ref="E314:F314" si="160">E316+E318</f>
        <v>0</v>
      </c>
      <c r="F314" s="94">
        <f t="shared" si="160"/>
        <v>0</v>
      </c>
      <c r="G314" s="94">
        <f t="shared" ref="G314:N314" si="161">G316+G318</f>
        <v>0</v>
      </c>
      <c r="H314" s="94">
        <f t="shared" si="161"/>
        <v>0</v>
      </c>
      <c r="I314" s="94">
        <f t="shared" si="161"/>
        <v>0</v>
      </c>
      <c r="J314" s="94">
        <f t="shared" si="161"/>
        <v>0</v>
      </c>
      <c r="K314" s="94">
        <f t="shared" si="161"/>
        <v>0</v>
      </c>
      <c r="L314" s="98">
        <f t="shared" si="161"/>
        <v>0</v>
      </c>
      <c r="M314" s="94">
        <f t="shared" si="161"/>
        <v>0</v>
      </c>
      <c r="N314" s="94">
        <f t="shared" si="161"/>
        <v>0</v>
      </c>
      <c r="O314" s="100">
        <f>E314+F314+G314+H314+I314+J314+K314+L314+M314+N314</f>
        <v>0</v>
      </c>
    </row>
    <row r="315" spans="1:15" ht="15.75" hidden="1" customHeight="1" thickBot="1" x14ac:dyDescent="0.3">
      <c r="A315" s="55"/>
      <c r="B315" s="58"/>
      <c r="C315" s="61"/>
      <c r="D315" s="65"/>
      <c r="E315" s="95"/>
      <c r="F315" s="95"/>
      <c r="G315" s="95"/>
      <c r="H315" s="95"/>
      <c r="I315" s="95"/>
      <c r="J315" s="95"/>
      <c r="K315" s="95"/>
      <c r="L315" s="99"/>
      <c r="M315" s="95"/>
      <c r="N315" s="95"/>
      <c r="O315" s="101"/>
    </row>
    <row r="316" spans="1:15" ht="16.899999999999999" hidden="1" customHeight="1" x14ac:dyDescent="0.25">
      <c r="A316" s="55"/>
      <c r="B316" s="58"/>
      <c r="C316" s="61"/>
      <c r="D316" s="38" t="s">
        <v>19</v>
      </c>
      <c r="E316" s="94"/>
      <c r="F316" s="94"/>
      <c r="G316" s="94"/>
      <c r="H316" s="94"/>
      <c r="I316" s="94">
        <v>0</v>
      </c>
      <c r="J316" s="94"/>
      <c r="K316" s="94"/>
      <c r="L316" s="98"/>
      <c r="M316" s="94"/>
      <c r="N316" s="94"/>
      <c r="O316" s="100">
        <f>E316+F316+G316+H316+I316+J316+K316+L316+M316+N316</f>
        <v>0</v>
      </c>
    </row>
    <row r="317" spans="1:15" ht="15.75" hidden="1" customHeight="1" thickBot="1" x14ac:dyDescent="0.3">
      <c r="A317" s="55"/>
      <c r="B317" s="58"/>
      <c r="C317" s="61"/>
      <c r="D317" s="40" t="s">
        <v>18</v>
      </c>
      <c r="E317" s="95"/>
      <c r="F317" s="95"/>
      <c r="G317" s="95"/>
      <c r="H317" s="95"/>
      <c r="I317" s="95"/>
      <c r="J317" s="95"/>
      <c r="K317" s="95"/>
      <c r="L317" s="99"/>
      <c r="M317" s="95"/>
      <c r="N317" s="95"/>
      <c r="O317" s="101"/>
    </row>
    <row r="318" spans="1:15" ht="33" hidden="1" customHeight="1" x14ac:dyDescent="0.25">
      <c r="A318" s="55"/>
      <c r="B318" s="58"/>
      <c r="C318" s="61"/>
      <c r="D318" s="38" t="s">
        <v>30</v>
      </c>
      <c r="E318" s="94"/>
      <c r="F318" s="94"/>
      <c r="G318" s="94"/>
      <c r="H318" s="94"/>
      <c r="I318" s="94">
        <v>0</v>
      </c>
      <c r="J318" s="94"/>
      <c r="K318" s="94"/>
      <c r="L318" s="98"/>
      <c r="M318" s="94"/>
      <c r="N318" s="94"/>
      <c r="O318" s="100">
        <f>E318+F318+G318+H318+I318+J318+K318+L318+M318+N318</f>
        <v>0</v>
      </c>
    </row>
    <row r="319" spans="1:15" ht="15.75" hidden="1" customHeight="1" thickBot="1" x14ac:dyDescent="0.3">
      <c r="A319" s="55"/>
      <c r="B319" s="58"/>
      <c r="C319" s="61"/>
      <c r="D319" s="40" t="s">
        <v>31</v>
      </c>
      <c r="E319" s="95"/>
      <c r="F319" s="95"/>
      <c r="G319" s="95"/>
      <c r="H319" s="95"/>
      <c r="I319" s="95"/>
      <c r="J319" s="95"/>
      <c r="K319" s="95"/>
      <c r="L319" s="99"/>
      <c r="M319" s="95"/>
      <c r="N319" s="95"/>
      <c r="O319" s="101"/>
    </row>
    <row r="320" spans="1:15" ht="17.45" hidden="1" customHeight="1" x14ac:dyDescent="0.25">
      <c r="A320" s="55"/>
      <c r="B320" s="58"/>
      <c r="C320" s="61" t="s">
        <v>39</v>
      </c>
      <c r="D320" s="63" t="s">
        <v>35</v>
      </c>
      <c r="E320" s="94">
        <f t="shared" ref="E320:F320" si="162">E322+E324</f>
        <v>0</v>
      </c>
      <c r="F320" s="94">
        <f t="shared" si="162"/>
        <v>0</v>
      </c>
      <c r="G320" s="94">
        <f t="shared" ref="G320:N320" si="163">G322+G324</f>
        <v>0</v>
      </c>
      <c r="H320" s="94">
        <f t="shared" si="163"/>
        <v>0</v>
      </c>
      <c r="I320" s="94">
        <f t="shared" si="163"/>
        <v>0</v>
      </c>
      <c r="J320" s="94">
        <f t="shared" si="163"/>
        <v>0</v>
      </c>
      <c r="K320" s="94">
        <f t="shared" si="163"/>
        <v>0</v>
      </c>
      <c r="L320" s="98">
        <f t="shared" si="163"/>
        <v>0</v>
      </c>
      <c r="M320" s="94">
        <f t="shared" si="163"/>
        <v>0</v>
      </c>
      <c r="N320" s="94">
        <f t="shared" si="163"/>
        <v>0</v>
      </c>
      <c r="O320" s="100">
        <f>E320+F320+G320+H320+I320+J320+K320+L320+M320+N320</f>
        <v>0</v>
      </c>
    </row>
    <row r="321" spans="1:15" ht="15.75" hidden="1" customHeight="1" thickBot="1" x14ac:dyDescent="0.3">
      <c r="A321" s="55"/>
      <c r="B321" s="58"/>
      <c r="C321" s="61"/>
      <c r="D321" s="65"/>
      <c r="E321" s="95"/>
      <c r="F321" s="95"/>
      <c r="G321" s="95"/>
      <c r="H321" s="95"/>
      <c r="I321" s="95"/>
      <c r="J321" s="95"/>
      <c r="K321" s="95"/>
      <c r="L321" s="99"/>
      <c r="M321" s="95"/>
      <c r="N321" s="95"/>
      <c r="O321" s="101"/>
    </row>
    <row r="322" spans="1:15" ht="16.899999999999999" hidden="1" customHeight="1" x14ac:dyDescent="0.25">
      <c r="A322" s="55"/>
      <c r="B322" s="58"/>
      <c r="C322" s="61"/>
      <c r="D322" s="38" t="s">
        <v>19</v>
      </c>
      <c r="E322" s="94"/>
      <c r="F322" s="94"/>
      <c r="G322" s="94"/>
      <c r="H322" s="94"/>
      <c r="I322" s="94">
        <v>0</v>
      </c>
      <c r="J322" s="94"/>
      <c r="K322" s="94"/>
      <c r="L322" s="98"/>
      <c r="M322" s="94"/>
      <c r="N322" s="94"/>
      <c r="O322" s="100">
        <f>E322+F322+G322+H322+I322+J322+K322+L322+M322+N322</f>
        <v>0</v>
      </c>
    </row>
    <row r="323" spans="1:15" ht="15.75" hidden="1" customHeight="1" thickBot="1" x14ac:dyDescent="0.3">
      <c r="A323" s="55"/>
      <c r="B323" s="58"/>
      <c r="C323" s="61"/>
      <c r="D323" s="40" t="s">
        <v>18</v>
      </c>
      <c r="E323" s="95"/>
      <c r="F323" s="95"/>
      <c r="G323" s="95"/>
      <c r="H323" s="95"/>
      <c r="I323" s="95"/>
      <c r="J323" s="95"/>
      <c r="K323" s="95"/>
      <c r="L323" s="99"/>
      <c r="M323" s="95"/>
      <c r="N323" s="95"/>
      <c r="O323" s="101"/>
    </row>
    <row r="324" spans="1:15" ht="31.5" hidden="1" customHeight="1" x14ac:dyDescent="0.25">
      <c r="A324" s="55"/>
      <c r="B324" s="58"/>
      <c r="C324" s="61"/>
      <c r="D324" s="38" t="s">
        <v>30</v>
      </c>
      <c r="E324" s="94"/>
      <c r="F324" s="94"/>
      <c r="G324" s="94"/>
      <c r="H324" s="94"/>
      <c r="I324" s="94">
        <v>0</v>
      </c>
      <c r="J324" s="94"/>
      <c r="K324" s="94"/>
      <c r="L324" s="98"/>
      <c r="M324" s="94"/>
      <c r="N324" s="94"/>
      <c r="O324" s="100">
        <f>E324+F324+G324+H324+I324+J324+K324+L324+M324+N324</f>
        <v>0</v>
      </c>
    </row>
    <row r="325" spans="1:15" ht="16.5" hidden="1" customHeight="1" thickBot="1" x14ac:dyDescent="0.3">
      <c r="A325" s="55"/>
      <c r="B325" s="58"/>
      <c r="C325" s="61"/>
      <c r="D325" s="40" t="s">
        <v>31</v>
      </c>
      <c r="E325" s="95"/>
      <c r="F325" s="95"/>
      <c r="G325" s="95"/>
      <c r="H325" s="95"/>
      <c r="I325" s="95"/>
      <c r="J325" s="95"/>
      <c r="K325" s="95"/>
      <c r="L325" s="99"/>
      <c r="M325" s="95"/>
      <c r="N325" s="95"/>
      <c r="O325" s="101"/>
    </row>
    <row r="326" spans="1:15" ht="16.149999999999999" hidden="1" customHeight="1" x14ac:dyDescent="0.25">
      <c r="A326" s="55"/>
      <c r="B326" s="58"/>
      <c r="C326" s="61" t="s">
        <v>40</v>
      </c>
      <c r="D326" s="63" t="s">
        <v>35</v>
      </c>
      <c r="E326" s="94">
        <f t="shared" ref="E326:F326" si="164">E328+E330</f>
        <v>0</v>
      </c>
      <c r="F326" s="94">
        <f t="shared" si="164"/>
        <v>0</v>
      </c>
      <c r="G326" s="94">
        <f t="shared" ref="G326:N326" si="165">G328+G330</f>
        <v>0</v>
      </c>
      <c r="H326" s="94">
        <f t="shared" si="165"/>
        <v>0</v>
      </c>
      <c r="I326" s="94">
        <f t="shared" si="165"/>
        <v>0</v>
      </c>
      <c r="J326" s="94">
        <f t="shared" si="165"/>
        <v>0</v>
      </c>
      <c r="K326" s="94">
        <f t="shared" si="165"/>
        <v>0</v>
      </c>
      <c r="L326" s="98">
        <f t="shared" si="165"/>
        <v>0</v>
      </c>
      <c r="M326" s="94">
        <f t="shared" si="165"/>
        <v>0</v>
      </c>
      <c r="N326" s="94">
        <f t="shared" si="165"/>
        <v>0</v>
      </c>
      <c r="O326" s="100">
        <f>E326+F326+G326+H326+I326+J326+K326+L326+M326+N326</f>
        <v>0</v>
      </c>
    </row>
    <row r="327" spans="1:15" ht="15.75" hidden="1" customHeight="1" thickBot="1" x14ac:dyDescent="0.3">
      <c r="A327" s="55"/>
      <c r="B327" s="58"/>
      <c r="C327" s="61"/>
      <c r="D327" s="65"/>
      <c r="E327" s="95"/>
      <c r="F327" s="95"/>
      <c r="G327" s="95"/>
      <c r="H327" s="95"/>
      <c r="I327" s="95"/>
      <c r="J327" s="95"/>
      <c r="K327" s="95"/>
      <c r="L327" s="99"/>
      <c r="M327" s="95"/>
      <c r="N327" s="95"/>
      <c r="O327" s="101"/>
    </row>
    <row r="328" spans="1:15" ht="13.9" hidden="1" customHeight="1" x14ac:dyDescent="0.25">
      <c r="A328" s="55"/>
      <c r="B328" s="58"/>
      <c r="C328" s="61"/>
      <c r="D328" s="38" t="s">
        <v>19</v>
      </c>
      <c r="E328" s="94"/>
      <c r="F328" s="94"/>
      <c r="G328" s="94"/>
      <c r="H328" s="94"/>
      <c r="I328" s="94">
        <v>0</v>
      </c>
      <c r="J328" s="94">
        <v>0</v>
      </c>
      <c r="K328" s="94"/>
      <c r="L328" s="98"/>
      <c r="M328" s="94"/>
      <c r="N328" s="94"/>
      <c r="O328" s="100">
        <f>E328+F328+G328+H328+I328+J328+K328+L328+M328+N328</f>
        <v>0</v>
      </c>
    </row>
    <row r="329" spans="1:15" ht="15.75" hidden="1" customHeight="1" thickBot="1" x14ac:dyDescent="0.3">
      <c r="A329" s="55"/>
      <c r="B329" s="58"/>
      <c r="C329" s="61"/>
      <c r="D329" s="40" t="s">
        <v>18</v>
      </c>
      <c r="E329" s="95"/>
      <c r="F329" s="95"/>
      <c r="G329" s="95"/>
      <c r="H329" s="95"/>
      <c r="I329" s="95"/>
      <c r="J329" s="95"/>
      <c r="K329" s="95"/>
      <c r="L329" s="99"/>
      <c r="M329" s="95"/>
      <c r="N329" s="95"/>
      <c r="O329" s="101"/>
    </row>
    <row r="330" spans="1:15" ht="32.25" hidden="1" customHeight="1" x14ac:dyDescent="0.25">
      <c r="A330" s="55"/>
      <c r="B330" s="58"/>
      <c r="C330" s="61"/>
      <c r="D330" s="38" t="s">
        <v>30</v>
      </c>
      <c r="E330" s="94"/>
      <c r="F330" s="94"/>
      <c r="G330" s="94"/>
      <c r="H330" s="94"/>
      <c r="I330" s="94">
        <v>0</v>
      </c>
      <c r="J330" s="94">
        <v>0</v>
      </c>
      <c r="K330" s="94"/>
      <c r="L330" s="98"/>
      <c r="M330" s="94"/>
      <c r="N330" s="94"/>
      <c r="O330" s="100">
        <f>E330+F330+G330+H330+I330+J330+K330+L330+M330+N330</f>
        <v>0</v>
      </c>
    </row>
    <row r="331" spans="1:15" ht="16.5" hidden="1" customHeight="1" thickBot="1" x14ac:dyDescent="0.3">
      <c r="A331" s="55"/>
      <c r="B331" s="58"/>
      <c r="C331" s="61"/>
      <c r="D331" s="40" t="s">
        <v>31</v>
      </c>
      <c r="E331" s="95"/>
      <c r="F331" s="95"/>
      <c r="G331" s="95"/>
      <c r="H331" s="95"/>
      <c r="I331" s="95"/>
      <c r="J331" s="95"/>
      <c r="K331" s="95"/>
      <c r="L331" s="99"/>
      <c r="M331" s="95"/>
      <c r="N331" s="95"/>
      <c r="O331" s="101"/>
    </row>
    <row r="332" spans="1:15" ht="18" hidden="1" customHeight="1" x14ac:dyDescent="0.25">
      <c r="A332" s="55"/>
      <c r="B332" s="58"/>
      <c r="C332" s="61" t="s">
        <v>41</v>
      </c>
      <c r="D332" s="63" t="s">
        <v>35</v>
      </c>
      <c r="E332" s="94">
        <f t="shared" ref="E332:F332" si="166">E334+E336</f>
        <v>0</v>
      </c>
      <c r="F332" s="94">
        <f t="shared" si="166"/>
        <v>0</v>
      </c>
      <c r="G332" s="94">
        <f t="shared" ref="G332:N332" si="167">G334+G336</f>
        <v>0</v>
      </c>
      <c r="H332" s="94">
        <f t="shared" si="167"/>
        <v>0</v>
      </c>
      <c r="I332" s="94">
        <f t="shared" si="167"/>
        <v>0</v>
      </c>
      <c r="J332" s="94">
        <f t="shared" si="167"/>
        <v>0</v>
      </c>
      <c r="K332" s="94">
        <f t="shared" si="167"/>
        <v>0</v>
      </c>
      <c r="L332" s="98">
        <f t="shared" si="167"/>
        <v>0</v>
      </c>
      <c r="M332" s="94">
        <f t="shared" si="167"/>
        <v>0</v>
      </c>
      <c r="N332" s="94">
        <f t="shared" si="167"/>
        <v>0</v>
      </c>
      <c r="O332" s="100">
        <f>E332+F332+G332+H332+I332+J332+K332+L332+M332+N332</f>
        <v>0</v>
      </c>
    </row>
    <row r="333" spans="1:15" ht="15.75" hidden="1" customHeight="1" thickBot="1" x14ac:dyDescent="0.3">
      <c r="A333" s="55"/>
      <c r="B333" s="58"/>
      <c r="C333" s="61"/>
      <c r="D333" s="65"/>
      <c r="E333" s="95"/>
      <c r="F333" s="95"/>
      <c r="G333" s="95"/>
      <c r="H333" s="95"/>
      <c r="I333" s="95"/>
      <c r="J333" s="95"/>
      <c r="K333" s="95"/>
      <c r="L333" s="99"/>
      <c r="M333" s="95"/>
      <c r="N333" s="95"/>
      <c r="O333" s="101"/>
    </row>
    <row r="334" spans="1:15" ht="16.899999999999999" hidden="1" customHeight="1" x14ac:dyDescent="0.25">
      <c r="A334" s="55"/>
      <c r="B334" s="58"/>
      <c r="C334" s="61"/>
      <c r="D334" s="38" t="s">
        <v>19</v>
      </c>
      <c r="E334" s="94"/>
      <c r="F334" s="94"/>
      <c r="G334" s="94"/>
      <c r="H334" s="94"/>
      <c r="I334" s="94">
        <v>0</v>
      </c>
      <c r="J334" s="94"/>
      <c r="K334" s="94"/>
      <c r="L334" s="98"/>
      <c r="M334" s="94"/>
      <c r="N334" s="94"/>
      <c r="O334" s="100">
        <f>E334+F334+G334+H334+I334+J334+K334+L334+M334+N334</f>
        <v>0</v>
      </c>
    </row>
    <row r="335" spans="1:15" ht="15.75" hidden="1" customHeight="1" thickBot="1" x14ac:dyDescent="0.3">
      <c r="A335" s="55"/>
      <c r="B335" s="58"/>
      <c r="C335" s="61"/>
      <c r="D335" s="40" t="s">
        <v>18</v>
      </c>
      <c r="E335" s="95"/>
      <c r="F335" s="95"/>
      <c r="G335" s="95"/>
      <c r="H335" s="95"/>
      <c r="I335" s="95"/>
      <c r="J335" s="95"/>
      <c r="K335" s="95"/>
      <c r="L335" s="99"/>
      <c r="M335" s="95"/>
      <c r="N335" s="95"/>
      <c r="O335" s="101"/>
    </row>
    <row r="336" spans="1:15" ht="33.75" hidden="1" customHeight="1" x14ac:dyDescent="0.25">
      <c r="A336" s="55"/>
      <c r="B336" s="58"/>
      <c r="C336" s="61"/>
      <c r="D336" s="38" t="s">
        <v>30</v>
      </c>
      <c r="E336" s="94"/>
      <c r="F336" s="94"/>
      <c r="G336" s="94"/>
      <c r="H336" s="94"/>
      <c r="I336" s="94">
        <v>0</v>
      </c>
      <c r="J336" s="94">
        <v>0</v>
      </c>
      <c r="K336" s="94"/>
      <c r="L336" s="98"/>
      <c r="M336" s="94"/>
      <c r="N336" s="94"/>
      <c r="O336" s="100">
        <f>E336+F336+G336+H336+I336+J336+K336+L336+M336+N336</f>
        <v>0</v>
      </c>
    </row>
    <row r="337" spans="1:15" ht="15.75" hidden="1" customHeight="1" thickBot="1" x14ac:dyDescent="0.3">
      <c r="A337" s="55"/>
      <c r="B337" s="58"/>
      <c r="C337" s="61"/>
      <c r="D337" s="40" t="s">
        <v>31</v>
      </c>
      <c r="E337" s="95"/>
      <c r="F337" s="95"/>
      <c r="G337" s="95"/>
      <c r="H337" s="95"/>
      <c r="I337" s="95"/>
      <c r="J337" s="95"/>
      <c r="K337" s="95"/>
      <c r="L337" s="99"/>
      <c r="M337" s="95"/>
      <c r="N337" s="95"/>
      <c r="O337" s="101"/>
    </row>
    <row r="338" spans="1:15" ht="26.45" hidden="1" customHeight="1" x14ac:dyDescent="0.25">
      <c r="A338" s="55"/>
      <c r="B338" s="58"/>
      <c r="C338" s="61" t="s">
        <v>42</v>
      </c>
      <c r="D338" s="63" t="s">
        <v>43</v>
      </c>
      <c r="E338" s="94">
        <f t="shared" ref="E338:F338" si="168">E340+E342</f>
        <v>0</v>
      </c>
      <c r="F338" s="94">
        <f t="shared" si="168"/>
        <v>0</v>
      </c>
      <c r="G338" s="94">
        <f t="shared" ref="G338:N338" si="169">G340+G342</f>
        <v>0</v>
      </c>
      <c r="H338" s="94">
        <f t="shared" si="169"/>
        <v>0</v>
      </c>
      <c r="I338" s="94">
        <f t="shared" si="169"/>
        <v>0</v>
      </c>
      <c r="J338" s="94">
        <f t="shared" si="169"/>
        <v>0</v>
      </c>
      <c r="K338" s="94">
        <f t="shared" si="169"/>
        <v>0</v>
      </c>
      <c r="L338" s="98">
        <f t="shared" si="169"/>
        <v>0</v>
      </c>
      <c r="M338" s="94">
        <f t="shared" si="169"/>
        <v>0</v>
      </c>
      <c r="N338" s="94">
        <f t="shared" si="169"/>
        <v>0</v>
      </c>
      <c r="O338" s="100">
        <f>E338+F338+G338+H338+I338+J338+K338+L338+M338+N338</f>
        <v>0</v>
      </c>
    </row>
    <row r="339" spans="1:15" ht="4.9000000000000004" hidden="1" customHeight="1" thickBot="1" x14ac:dyDescent="0.3">
      <c r="A339" s="55"/>
      <c r="B339" s="58"/>
      <c r="C339" s="61"/>
      <c r="D339" s="65"/>
      <c r="E339" s="95"/>
      <c r="F339" s="95"/>
      <c r="G339" s="95"/>
      <c r="H339" s="95"/>
      <c r="I339" s="95"/>
      <c r="J339" s="95"/>
      <c r="K339" s="95"/>
      <c r="L339" s="99"/>
      <c r="M339" s="95"/>
      <c r="N339" s="95"/>
      <c r="O339" s="101"/>
    </row>
    <row r="340" spans="1:15" ht="17.45" hidden="1" customHeight="1" x14ac:dyDescent="0.25">
      <c r="A340" s="55"/>
      <c r="B340" s="58"/>
      <c r="C340" s="61"/>
      <c r="D340" s="38" t="s">
        <v>19</v>
      </c>
      <c r="E340" s="94"/>
      <c r="F340" s="94"/>
      <c r="G340" s="94"/>
      <c r="H340" s="94"/>
      <c r="I340" s="94">
        <v>0</v>
      </c>
      <c r="J340" s="94">
        <v>0</v>
      </c>
      <c r="K340" s="94">
        <v>0</v>
      </c>
      <c r="L340" s="98"/>
      <c r="M340" s="94"/>
      <c r="N340" s="94"/>
      <c r="O340" s="100">
        <f>E340+F340+G340+H340+I340+J340+K340+L340+M340+N340</f>
        <v>0</v>
      </c>
    </row>
    <row r="341" spans="1:15" ht="15.75" hidden="1" customHeight="1" thickBot="1" x14ac:dyDescent="0.3">
      <c r="A341" s="55"/>
      <c r="B341" s="58"/>
      <c r="C341" s="61"/>
      <c r="D341" s="40" t="s">
        <v>18</v>
      </c>
      <c r="E341" s="95"/>
      <c r="F341" s="95"/>
      <c r="G341" s="95"/>
      <c r="H341" s="95"/>
      <c r="I341" s="95"/>
      <c r="J341" s="95"/>
      <c r="K341" s="95"/>
      <c r="L341" s="99"/>
      <c r="M341" s="95"/>
      <c r="N341" s="95"/>
      <c r="O341" s="101"/>
    </row>
    <row r="342" spans="1:15" ht="32.25" hidden="1" customHeight="1" x14ac:dyDescent="0.25">
      <c r="A342" s="55"/>
      <c r="B342" s="58"/>
      <c r="C342" s="61"/>
      <c r="D342" s="38" t="s">
        <v>30</v>
      </c>
      <c r="E342" s="94"/>
      <c r="F342" s="94"/>
      <c r="G342" s="94"/>
      <c r="H342" s="94"/>
      <c r="I342" s="94">
        <v>0</v>
      </c>
      <c r="J342" s="94">
        <v>0</v>
      </c>
      <c r="K342" s="94">
        <v>0</v>
      </c>
      <c r="L342" s="98"/>
      <c r="M342" s="94"/>
      <c r="N342" s="94"/>
      <c r="O342" s="100">
        <f>E342+F342+G342+H342+I342+J342+K342+L342+M342+N342</f>
        <v>0</v>
      </c>
    </row>
    <row r="343" spans="1:15" ht="18" hidden="1" customHeight="1" thickBot="1" x14ac:dyDescent="0.3">
      <c r="A343" s="55"/>
      <c r="B343" s="58"/>
      <c r="C343" s="61"/>
      <c r="D343" s="40" t="s">
        <v>31</v>
      </c>
      <c r="E343" s="95"/>
      <c r="F343" s="95"/>
      <c r="G343" s="95"/>
      <c r="H343" s="95"/>
      <c r="I343" s="95"/>
      <c r="J343" s="95"/>
      <c r="K343" s="95"/>
      <c r="L343" s="99"/>
      <c r="M343" s="95"/>
      <c r="N343" s="95"/>
      <c r="O343" s="101"/>
    </row>
    <row r="344" spans="1:15" ht="15.6" hidden="1" customHeight="1" x14ac:dyDescent="0.25">
      <c r="A344" s="55"/>
      <c r="B344" s="58"/>
      <c r="C344" s="61" t="s">
        <v>44</v>
      </c>
      <c r="D344" s="63" t="s">
        <v>43</v>
      </c>
      <c r="E344" s="94">
        <f t="shared" ref="E344:F344" si="170">E346+E348</f>
        <v>0</v>
      </c>
      <c r="F344" s="94">
        <f t="shared" si="170"/>
        <v>0</v>
      </c>
      <c r="G344" s="94">
        <f t="shared" ref="G344:N344" si="171">G346+G348</f>
        <v>0</v>
      </c>
      <c r="H344" s="94">
        <f t="shared" si="171"/>
        <v>0</v>
      </c>
      <c r="I344" s="94">
        <f t="shared" si="171"/>
        <v>0</v>
      </c>
      <c r="J344" s="94">
        <f t="shared" si="171"/>
        <v>0</v>
      </c>
      <c r="K344" s="94">
        <v>0</v>
      </c>
      <c r="L344" s="98">
        <f t="shared" si="171"/>
        <v>0</v>
      </c>
      <c r="M344" s="94">
        <f t="shared" si="171"/>
        <v>0</v>
      </c>
      <c r="N344" s="94">
        <f t="shared" si="171"/>
        <v>0</v>
      </c>
      <c r="O344" s="100">
        <f>E344+F344+G344+H344+I344+J344+K344+L344+M344+N344</f>
        <v>0</v>
      </c>
    </row>
    <row r="345" spans="1:15" ht="15.75" hidden="1" customHeight="1" thickBot="1" x14ac:dyDescent="0.3">
      <c r="A345" s="55"/>
      <c r="B345" s="58"/>
      <c r="C345" s="61"/>
      <c r="D345" s="65"/>
      <c r="E345" s="95"/>
      <c r="F345" s="95"/>
      <c r="G345" s="95"/>
      <c r="H345" s="95"/>
      <c r="I345" s="95"/>
      <c r="J345" s="95"/>
      <c r="K345" s="95"/>
      <c r="L345" s="99"/>
      <c r="M345" s="95"/>
      <c r="N345" s="95"/>
      <c r="O345" s="101"/>
    </row>
    <row r="346" spans="1:15" ht="15" hidden="1" customHeight="1" x14ac:dyDescent="0.25">
      <c r="A346" s="55"/>
      <c r="B346" s="58"/>
      <c r="C346" s="61"/>
      <c r="D346" s="38" t="s">
        <v>19</v>
      </c>
      <c r="E346" s="94"/>
      <c r="F346" s="94"/>
      <c r="G346" s="94"/>
      <c r="H346" s="94"/>
      <c r="I346" s="94"/>
      <c r="J346" s="94"/>
      <c r="K346" s="94">
        <v>0</v>
      </c>
      <c r="L346" s="98"/>
      <c r="M346" s="94"/>
      <c r="N346" s="94"/>
      <c r="O346" s="100">
        <f>E346+F346+G346+H346+I346+J346+K346+L346+M346+N346</f>
        <v>0</v>
      </c>
    </row>
    <row r="347" spans="1:15" ht="15.75" hidden="1" customHeight="1" thickBot="1" x14ac:dyDescent="0.3">
      <c r="A347" s="55"/>
      <c r="B347" s="58"/>
      <c r="C347" s="61"/>
      <c r="D347" s="40" t="s">
        <v>18</v>
      </c>
      <c r="E347" s="95"/>
      <c r="F347" s="95"/>
      <c r="G347" s="95"/>
      <c r="H347" s="95"/>
      <c r="I347" s="95"/>
      <c r="J347" s="95"/>
      <c r="K347" s="95"/>
      <c r="L347" s="99"/>
      <c r="M347" s="95"/>
      <c r="N347" s="95"/>
      <c r="O347" s="101"/>
    </row>
    <row r="348" spans="1:15" ht="33" hidden="1" customHeight="1" x14ac:dyDescent="0.25">
      <c r="A348" s="55"/>
      <c r="B348" s="58"/>
      <c r="C348" s="61"/>
      <c r="D348" s="38" t="s">
        <v>30</v>
      </c>
      <c r="E348" s="94"/>
      <c r="F348" s="94"/>
      <c r="G348" s="94"/>
      <c r="H348" s="94"/>
      <c r="I348" s="94"/>
      <c r="J348" s="94">
        <v>0</v>
      </c>
      <c r="K348" s="94">
        <v>0</v>
      </c>
      <c r="L348" s="98"/>
      <c r="M348" s="94"/>
      <c r="N348" s="94"/>
      <c r="O348" s="100">
        <f>E348+F348+G348+H348+I348+J348+K348+L348+M348+N348</f>
        <v>0</v>
      </c>
    </row>
    <row r="349" spans="1:15" ht="18" hidden="1" customHeight="1" thickBot="1" x14ac:dyDescent="0.3">
      <c r="A349" s="55"/>
      <c r="B349" s="58"/>
      <c r="C349" s="61"/>
      <c r="D349" s="40" t="s">
        <v>31</v>
      </c>
      <c r="E349" s="95"/>
      <c r="F349" s="95"/>
      <c r="G349" s="95"/>
      <c r="H349" s="95"/>
      <c r="I349" s="95"/>
      <c r="J349" s="95"/>
      <c r="K349" s="95"/>
      <c r="L349" s="99"/>
      <c r="M349" s="95"/>
      <c r="N349" s="95"/>
      <c r="O349" s="101"/>
    </row>
    <row r="350" spans="1:15" ht="165" hidden="1" customHeight="1" thickBot="1" x14ac:dyDescent="0.3">
      <c r="A350" s="110" t="s">
        <v>45</v>
      </c>
      <c r="B350" s="111" t="s">
        <v>4</v>
      </c>
      <c r="C350" s="112" t="s">
        <v>46</v>
      </c>
      <c r="D350" s="40" t="s">
        <v>43</v>
      </c>
      <c r="E350" s="14">
        <f t="shared" ref="E350:N350" si="172">E351</f>
        <v>0</v>
      </c>
      <c r="F350" s="14">
        <f t="shared" si="172"/>
        <v>0</v>
      </c>
      <c r="G350" s="14">
        <f t="shared" si="172"/>
        <v>0</v>
      </c>
      <c r="H350" s="14">
        <f t="shared" si="172"/>
        <v>0</v>
      </c>
      <c r="I350" s="14">
        <f t="shared" si="172"/>
        <v>0</v>
      </c>
      <c r="J350" s="14">
        <f t="shared" si="172"/>
        <v>0</v>
      </c>
      <c r="K350" s="14">
        <f t="shared" si="172"/>
        <v>0</v>
      </c>
      <c r="L350" s="16">
        <f t="shared" si="172"/>
        <v>0</v>
      </c>
      <c r="M350" s="14">
        <f t="shared" si="172"/>
        <v>0</v>
      </c>
      <c r="N350" s="14">
        <f t="shared" si="172"/>
        <v>0</v>
      </c>
      <c r="O350" s="19">
        <f>E350+F350+G350+H350+I350+J350+K350+L350+M350+N350</f>
        <v>0</v>
      </c>
    </row>
    <row r="351" spans="1:15" ht="14.45" hidden="1" customHeight="1" thickBot="1" x14ac:dyDescent="0.3">
      <c r="A351" s="110"/>
      <c r="B351" s="111"/>
      <c r="C351" s="112"/>
      <c r="D351" s="38" t="s">
        <v>19</v>
      </c>
      <c r="E351" s="94"/>
      <c r="F351" s="94"/>
      <c r="G351" s="94"/>
      <c r="H351" s="94"/>
      <c r="I351" s="94"/>
      <c r="J351" s="94">
        <v>0</v>
      </c>
      <c r="K351" s="94"/>
      <c r="L351" s="98"/>
      <c r="M351" s="94"/>
      <c r="N351" s="94"/>
      <c r="O351" s="100">
        <f>E351+F351+G351+H351+I351+J351+K351+L351+M351+N351</f>
        <v>0</v>
      </c>
    </row>
    <row r="352" spans="1:15" ht="15.75" hidden="1" customHeight="1" thickBot="1" x14ac:dyDescent="0.3">
      <c r="A352" s="110"/>
      <c r="B352" s="111"/>
      <c r="C352" s="112"/>
      <c r="D352" s="40" t="s">
        <v>18</v>
      </c>
      <c r="E352" s="95"/>
      <c r="F352" s="95"/>
      <c r="G352" s="95"/>
      <c r="H352" s="95"/>
      <c r="I352" s="95"/>
      <c r="J352" s="95"/>
      <c r="K352" s="95"/>
      <c r="L352" s="99"/>
      <c r="M352" s="95"/>
      <c r="N352" s="95"/>
      <c r="O352" s="101"/>
    </row>
    <row r="353" spans="1:15" ht="138.6" hidden="1" customHeight="1" thickBot="1" x14ac:dyDescent="0.3">
      <c r="A353" s="12" t="s">
        <v>47</v>
      </c>
      <c r="B353" s="13" t="s">
        <v>4</v>
      </c>
      <c r="C353" s="11" t="s">
        <v>48</v>
      </c>
      <c r="D353" s="40" t="s">
        <v>43</v>
      </c>
      <c r="E353" s="14">
        <f t="shared" ref="E353:N353" si="173">E354</f>
        <v>0</v>
      </c>
      <c r="F353" s="14">
        <f t="shared" si="173"/>
        <v>0</v>
      </c>
      <c r="G353" s="14">
        <f t="shared" si="173"/>
        <v>0</v>
      </c>
      <c r="H353" s="14">
        <f t="shared" si="173"/>
        <v>0</v>
      </c>
      <c r="I353" s="14">
        <f t="shared" si="173"/>
        <v>0</v>
      </c>
      <c r="J353" s="14">
        <f t="shared" si="173"/>
        <v>0</v>
      </c>
      <c r="K353" s="14">
        <f t="shared" si="173"/>
        <v>0</v>
      </c>
      <c r="L353" s="16">
        <f t="shared" si="173"/>
        <v>0</v>
      </c>
      <c r="M353" s="14">
        <f t="shared" si="173"/>
        <v>0</v>
      </c>
      <c r="N353" s="14">
        <f t="shared" si="173"/>
        <v>0</v>
      </c>
      <c r="O353" s="19">
        <f>E353+F353+G353+H353+I353+J353+K353+L353+M353+N353</f>
        <v>0</v>
      </c>
    </row>
    <row r="354" spans="1:15" ht="16.899999999999999" hidden="1" customHeight="1" x14ac:dyDescent="0.25">
      <c r="A354" s="55"/>
      <c r="B354" s="58"/>
      <c r="C354" s="61"/>
      <c r="D354" s="38" t="s">
        <v>19</v>
      </c>
      <c r="E354" s="94"/>
      <c r="F354" s="94"/>
      <c r="G354" s="94"/>
      <c r="H354" s="94"/>
      <c r="I354" s="94"/>
      <c r="J354" s="94"/>
      <c r="K354" s="94">
        <v>0</v>
      </c>
      <c r="L354" s="98"/>
      <c r="M354" s="94"/>
      <c r="N354" s="94"/>
      <c r="O354" s="100">
        <v>0</v>
      </c>
    </row>
    <row r="355" spans="1:15" ht="15.75" hidden="1" customHeight="1" thickBot="1" x14ac:dyDescent="0.3">
      <c r="A355" s="56"/>
      <c r="B355" s="59"/>
      <c r="C355" s="62"/>
      <c r="D355" s="40" t="s">
        <v>18</v>
      </c>
      <c r="E355" s="95"/>
      <c r="F355" s="95"/>
      <c r="G355" s="95"/>
      <c r="H355" s="95"/>
      <c r="I355" s="95"/>
      <c r="J355" s="95"/>
      <c r="K355" s="95"/>
      <c r="L355" s="99"/>
      <c r="M355" s="95"/>
      <c r="N355" s="95"/>
      <c r="O355" s="101"/>
    </row>
    <row r="356" spans="1:15" ht="141.75" hidden="1" customHeight="1" thickBot="1" x14ac:dyDescent="0.3">
      <c r="A356" s="27">
        <v>21</v>
      </c>
      <c r="B356" s="7" t="s">
        <v>4</v>
      </c>
      <c r="C356" s="10" t="s">
        <v>55</v>
      </c>
      <c r="D356" s="40" t="s">
        <v>35</v>
      </c>
      <c r="E356" s="15">
        <f t="shared" ref="E356:F356" si="174">E357+E359+E361</f>
        <v>0</v>
      </c>
      <c r="F356" s="15">
        <f t="shared" si="174"/>
        <v>0</v>
      </c>
      <c r="G356" s="15">
        <f t="shared" ref="G356:N356" si="175">G357+G359+G361</f>
        <v>0</v>
      </c>
      <c r="H356" s="15">
        <f t="shared" si="175"/>
        <v>0</v>
      </c>
      <c r="I356" s="15">
        <f t="shared" si="175"/>
        <v>0</v>
      </c>
      <c r="J356" s="15">
        <f t="shared" si="175"/>
        <v>0</v>
      </c>
      <c r="K356" s="15">
        <f t="shared" si="175"/>
        <v>0</v>
      </c>
      <c r="L356" s="17">
        <f>L357+L359+L361</f>
        <v>0</v>
      </c>
      <c r="M356" s="15">
        <f t="shared" si="175"/>
        <v>0</v>
      </c>
      <c r="N356" s="15">
        <f t="shared" si="175"/>
        <v>0</v>
      </c>
      <c r="O356" s="19">
        <f>E356+F356+G356+H356+I356+J356+K356+L356+M356+N356</f>
        <v>0</v>
      </c>
    </row>
    <row r="357" spans="1:15" ht="15.6" hidden="1" customHeight="1" x14ac:dyDescent="0.25">
      <c r="A357" s="55"/>
      <c r="B357" s="58"/>
      <c r="C357" s="61"/>
      <c r="D357" s="38" t="s">
        <v>17</v>
      </c>
      <c r="E357" s="94">
        <v>0</v>
      </c>
      <c r="F357" s="94">
        <v>0</v>
      </c>
      <c r="G357" s="96">
        <v>0</v>
      </c>
      <c r="H357" s="96">
        <v>0</v>
      </c>
      <c r="I357" s="96">
        <v>0</v>
      </c>
      <c r="J357" s="96">
        <v>0</v>
      </c>
      <c r="K357" s="94">
        <v>0</v>
      </c>
      <c r="L357" s="98">
        <v>0</v>
      </c>
      <c r="M357" s="94">
        <v>0</v>
      </c>
      <c r="N357" s="94">
        <v>0</v>
      </c>
      <c r="O357" s="100">
        <f>E357+F357+G357+H357+I357+J357+K357+L357+M357+N357</f>
        <v>0</v>
      </c>
    </row>
    <row r="358" spans="1:15" ht="15.75" hidden="1" customHeight="1" thickBot="1" x14ac:dyDescent="0.3">
      <c r="A358" s="55"/>
      <c r="B358" s="58"/>
      <c r="C358" s="61"/>
      <c r="D358" s="40" t="s">
        <v>18</v>
      </c>
      <c r="E358" s="95"/>
      <c r="F358" s="95"/>
      <c r="G358" s="97"/>
      <c r="H358" s="97"/>
      <c r="I358" s="97"/>
      <c r="J358" s="97"/>
      <c r="K358" s="95"/>
      <c r="L358" s="99"/>
      <c r="M358" s="95"/>
      <c r="N358" s="95"/>
      <c r="O358" s="101"/>
    </row>
    <row r="359" spans="1:15" ht="17.45" hidden="1" customHeight="1" x14ac:dyDescent="0.25">
      <c r="A359" s="55"/>
      <c r="B359" s="58"/>
      <c r="C359" s="61"/>
      <c r="D359" s="38" t="s">
        <v>19</v>
      </c>
      <c r="E359" s="94">
        <v>0</v>
      </c>
      <c r="F359" s="94">
        <v>0</v>
      </c>
      <c r="G359" s="96">
        <v>0</v>
      </c>
      <c r="H359" s="96">
        <v>0</v>
      </c>
      <c r="I359" s="96">
        <v>0</v>
      </c>
      <c r="J359" s="96">
        <v>0</v>
      </c>
      <c r="K359" s="94"/>
      <c r="L359" s="98">
        <v>0</v>
      </c>
      <c r="M359" s="94">
        <v>0</v>
      </c>
      <c r="N359" s="94">
        <v>0</v>
      </c>
      <c r="O359" s="100">
        <f>E359+F359+G359+H359+I359+J359+K359+L359+M359+N359</f>
        <v>0</v>
      </c>
    </row>
    <row r="360" spans="1:15" ht="15" hidden="1" customHeight="1" x14ac:dyDescent="0.25">
      <c r="A360" s="55"/>
      <c r="B360" s="58"/>
      <c r="C360" s="61"/>
      <c r="D360" s="38" t="s">
        <v>18</v>
      </c>
      <c r="E360" s="102"/>
      <c r="F360" s="102"/>
      <c r="G360" s="103"/>
      <c r="H360" s="103"/>
      <c r="I360" s="103"/>
      <c r="J360" s="103"/>
      <c r="K360" s="102"/>
      <c r="L360" s="104"/>
      <c r="M360" s="102"/>
      <c r="N360" s="102"/>
      <c r="O360" s="105"/>
    </row>
    <row r="361" spans="1:15" ht="54.75" hidden="1" customHeight="1" x14ac:dyDescent="0.25">
      <c r="A361" s="66"/>
      <c r="B361" s="68"/>
      <c r="C361" s="70"/>
      <c r="D361" s="42" t="s">
        <v>30</v>
      </c>
      <c r="E361" s="72">
        <v>0</v>
      </c>
      <c r="F361" s="72">
        <v>0</v>
      </c>
      <c r="G361" s="74">
        <v>0</v>
      </c>
      <c r="H361" s="74">
        <v>0</v>
      </c>
      <c r="I361" s="74">
        <v>0</v>
      </c>
      <c r="J361" s="74">
        <v>0</v>
      </c>
      <c r="K361" s="72">
        <v>0</v>
      </c>
      <c r="L361" s="76">
        <v>0</v>
      </c>
      <c r="M361" s="72">
        <v>0</v>
      </c>
      <c r="N361" s="72">
        <v>0</v>
      </c>
      <c r="O361" s="78">
        <f>E361+F361+G361+H361+I361+J361+K361+L361+M361+N361</f>
        <v>0</v>
      </c>
    </row>
    <row r="362" spans="1:15" ht="0.75" hidden="1" customHeight="1" thickBot="1" x14ac:dyDescent="0.3">
      <c r="A362" s="67"/>
      <c r="B362" s="69"/>
      <c r="C362" s="71"/>
      <c r="D362" s="43" t="s">
        <v>31</v>
      </c>
      <c r="E362" s="73"/>
      <c r="F362" s="73"/>
      <c r="G362" s="75"/>
      <c r="H362" s="75"/>
      <c r="I362" s="75"/>
      <c r="J362" s="75"/>
      <c r="K362" s="73"/>
      <c r="L362" s="77"/>
      <c r="M362" s="73"/>
      <c r="N362" s="73"/>
      <c r="O362" s="79"/>
    </row>
    <row r="363" spans="1:15" ht="198" hidden="1" customHeight="1" thickBot="1" x14ac:dyDescent="0.3">
      <c r="A363" s="28" t="s">
        <v>58</v>
      </c>
      <c r="B363" s="7" t="s">
        <v>4</v>
      </c>
      <c r="C363" s="10" t="s">
        <v>56</v>
      </c>
      <c r="D363" s="40" t="s">
        <v>35</v>
      </c>
      <c r="E363" s="15">
        <f>E364+E366+E368</f>
        <v>0</v>
      </c>
      <c r="F363" s="15">
        <f>F364+F366+F368</f>
        <v>0</v>
      </c>
      <c r="G363" s="15">
        <f t="shared" ref="G363:K363" si="176">G364+G366+G368</f>
        <v>0</v>
      </c>
      <c r="H363" s="15">
        <f t="shared" si="176"/>
        <v>0</v>
      </c>
      <c r="I363" s="15">
        <f t="shared" si="176"/>
        <v>0</v>
      </c>
      <c r="J363" s="15">
        <f t="shared" si="176"/>
        <v>0</v>
      </c>
      <c r="K363" s="15">
        <f t="shared" si="176"/>
        <v>0</v>
      </c>
      <c r="L363" s="17"/>
      <c r="M363" s="15">
        <f>M364+M366+M368</f>
        <v>0</v>
      </c>
      <c r="N363" s="15">
        <f>N364+N366+N368</f>
        <v>0</v>
      </c>
      <c r="O363" s="19">
        <f>E363+F363+G363+H363+I363+J363+K363+L363+M363+N363</f>
        <v>0</v>
      </c>
    </row>
    <row r="364" spans="1:15" ht="15.6" hidden="1" customHeight="1" x14ac:dyDescent="0.25">
      <c r="A364" s="55"/>
      <c r="B364" s="58"/>
      <c r="C364" s="61"/>
      <c r="D364" s="38" t="s">
        <v>17</v>
      </c>
      <c r="E364" s="94">
        <v>0</v>
      </c>
      <c r="F364" s="94">
        <v>0</v>
      </c>
      <c r="G364" s="96">
        <v>0</v>
      </c>
      <c r="H364" s="96">
        <v>0</v>
      </c>
      <c r="I364" s="96">
        <v>0</v>
      </c>
      <c r="J364" s="96">
        <v>0</v>
      </c>
      <c r="K364" s="94">
        <v>0</v>
      </c>
      <c r="L364" s="98">
        <v>0</v>
      </c>
      <c r="M364" s="94">
        <v>0</v>
      </c>
      <c r="N364" s="94">
        <v>0</v>
      </c>
      <c r="O364" s="100">
        <f>E364+F364+G364+H364+I364+J364+K364+L364+M364+N364</f>
        <v>0</v>
      </c>
    </row>
    <row r="365" spans="1:15" ht="15.75" hidden="1" customHeight="1" thickBot="1" x14ac:dyDescent="0.3">
      <c r="A365" s="55"/>
      <c r="B365" s="58"/>
      <c r="C365" s="61"/>
      <c r="D365" s="40" t="s">
        <v>18</v>
      </c>
      <c r="E365" s="95"/>
      <c r="F365" s="95"/>
      <c r="G365" s="103"/>
      <c r="H365" s="103"/>
      <c r="I365" s="103"/>
      <c r="J365" s="97"/>
      <c r="K365" s="95"/>
      <c r="L365" s="99"/>
      <c r="M365" s="95"/>
      <c r="N365" s="95"/>
      <c r="O365" s="101"/>
    </row>
    <row r="366" spans="1:15" ht="17.45" hidden="1" customHeight="1" x14ac:dyDescent="0.25">
      <c r="A366" s="55"/>
      <c r="B366" s="58"/>
      <c r="C366" s="61"/>
      <c r="D366" s="38" t="s">
        <v>19</v>
      </c>
      <c r="E366" s="94">
        <v>0</v>
      </c>
      <c r="F366" s="94">
        <v>0</v>
      </c>
      <c r="G366" s="74">
        <v>0</v>
      </c>
      <c r="H366" s="74">
        <v>0</v>
      </c>
      <c r="I366" s="74">
        <v>0</v>
      </c>
      <c r="J366" s="106">
        <v>0</v>
      </c>
      <c r="K366" s="94"/>
      <c r="L366" s="98">
        <v>300</v>
      </c>
      <c r="M366" s="94">
        <v>0</v>
      </c>
      <c r="N366" s="94">
        <v>0</v>
      </c>
      <c r="O366" s="100">
        <f>E366+F366+G366+H366+I366+J366+K366+L366+M366+N366</f>
        <v>300</v>
      </c>
    </row>
    <row r="367" spans="1:15" ht="15" hidden="1" customHeight="1" x14ac:dyDescent="0.25">
      <c r="A367" s="55"/>
      <c r="B367" s="58"/>
      <c r="C367" s="61"/>
      <c r="D367" s="38" t="s">
        <v>18</v>
      </c>
      <c r="E367" s="102"/>
      <c r="F367" s="102"/>
      <c r="G367" s="74"/>
      <c r="H367" s="74"/>
      <c r="I367" s="74"/>
      <c r="J367" s="107"/>
      <c r="K367" s="102"/>
      <c r="L367" s="104"/>
      <c r="M367" s="102"/>
      <c r="N367" s="102"/>
      <c r="O367" s="105"/>
    </row>
    <row r="368" spans="1:15" ht="54.75" hidden="1" customHeight="1" x14ac:dyDescent="0.25">
      <c r="A368" s="92"/>
      <c r="B368" s="90"/>
      <c r="C368" s="88"/>
      <c r="D368" s="42" t="s">
        <v>30</v>
      </c>
      <c r="E368" s="82">
        <v>0</v>
      </c>
      <c r="F368" s="82">
        <v>0</v>
      </c>
      <c r="G368" s="29"/>
      <c r="H368" s="29"/>
      <c r="I368" s="29"/>
      <c r="J368" s="86">
        <v>0</v>
      </c>
      <c r="K368" s="82">
        <v>0</v>
      </c>
      <c r="L368" s="84">
        <v>3.1</v>
      </c>
      <c r="M368" s="82">
        <v>0</v>
      </c>
      <c r="N368" s="82">
        <v>0</v>
      </c>
      <c r="O368" s="80">
        <f>E368+F368+G368+H368+I368+J368+K368+L368+M368+N368</f>
        <v>3.1</v>
      </c>
    </row>
    <row r="369" spans="1:15" ht="0.75" hidden="1" customHeight="1" thickBot="1" x14ac:dyDescent="0.3">
      <c r="A369" s="93"/>
      <c r="B369" s="91"/>
      <c r="C369" s="89"/>
      <c r="D369" s="43" t="s">
        <v>31</v>
      </c>
      <c r="E369" s="83"/>
      <c r="F369" s="83"/>
      <c r="G369" s="15">
        <f t="shared" ref="G369:I369" si="177">G370+G372+G374</f>
        <v>0</v>
      </c>
      <c r="H369" s="15">
        <f t="shared" si="177"/>
        <v>0</v>
      </c>
      <c r="I369" s="15">
        <f t="shared" si="177"/>
        <v>0</v>
      </c>
      <c r="J369" s="87"/>
      <c r="K369" s="83"/>
      <c r="L369" s="85"/>
      <c r="M369" s="83"/>
      <c r="N369" s="83"/>
      <c r="O369" s="81"/>
    </row>
    <row r="370" spans="1:15" ht="194.25" hidden="1" customHeight="1" thickBot="1" x14ac:dyDescent="0.3">
      <c r="A370" s="28" t="s">
        <v>59</v>
      </c>
      <c r="B370" s="7" t="s">
        <v>4</v>
      </c>
      <c r="C370" s="10" t="s">
        <v>57</v>
      </c>
      <c r="D370" s="40" t="s">
        <v>35</v>
      </c>
      <c r="E370" s="15">
        <f t="shared" ref="E370:F370" si="178">E371+E373+E375</f>
        <v>0</v>
      </c>
      <c r="F370" s="15">
        <f t="shared" si="178"/>
        <v>0</v>
      </c>
      <c r="G370" s="15">
        <f t="shared" ref="G370:I370" si="179">G371+G373+G375</f>
        <v>0</v>
      </c>
      <c r="H370" s="15">
        <f t="shared" si="179"/>
        <v>0</v>
      </c>
      <c r="I370" s="15">
        <f t="shared" si="179"/>
        <v>0</v>
      </c>
      <c r="J370" s="15">
        <f t="shared" ref="J370:K370" si="180">J371+J373+J375</f>
        <v>0</v>
      </c>
      <c r="K370" s="15">
        <f t="shared" si="180"/>
        <v>0</v>
      </c>
      <c r="L370" s="17"/>
      <c r="M370" s="15">
        <f t="shared" ref="M370:N370" si="181">M371+M373+M375</f>
        <v>0</v>
      </c>
      <c r="N370" s="15">
        <f t="shared" si="181"/>
        <v>0</v>
      </c>
      <c r="O370" s="19">
        <f>E370+F370+G370+H370+I370+J370+K370+L370+M370+N370</f>
        <v>0</v>
      </c>
    </row>
    <row r="371" spans="1:15" ht="15.6" hidden="1" customHeight="1" x14ac:dyDescent="0.25">
      <c r="A371" s="55"/>
      <c r="B371" s="58"/>
      <c r="C371" s="61"/>
      <c r="D371" s="38" t="s">
        <v>17</v>
      </c>
      <c r="E371" s="94">
        <v>0</v>
      </c>
      <c r="F371" s="94">
        <v>0</v>
      </c>
      <c r="G371" s="96">
        <v>0</v>
      </c>
      <c r="H371" s="96">
        <v>0</v>
      </c>
      <c r="I371" s="96">
        <v>0</v>
      </c>
      <c r="J371" s="96">
        <v>0</v>
      </c>
      <c r="K371" s="94">
        <v>0</v>
      </c>
      <c r="L371" s="98">
        <v>0</v>
      </c>
      <c r="M371" s="94">
        <v>0</v>
      </c>
      <c r="N371" s="94">
        <v>0</v>
      </c>
      <c r="O371" s="100">
        <f>E371+F371+G371+H371+I371+J371+K371+L371+M371+N371</f>
        <v>0</v>
      </c>
    </row>
    <row r="372" spans="1:15" ht="15.75" hidden="1" customHeight="1" thickBot="1" x14ac:dyDescent="0.3">
      <c r="A372" s="55"/>
      <c r="B372" s="58"/>
      <c r="C372" s="61"/>
      <c r="D372" s="40" t="s">
        <v>18</v>
      </c>
      <c r="E372" s="95"/>
      <c r="F372" s="95"/>
      <c r="G372" s="97"/>
      <c r="H372" s="97"/>
      <c r="I372" s="97"/>
      <c r="J372" s="97"/>
      <c r="K372" s="95"/>
      <c r="L372" s="99"/>
      <c r="M372" s="95"/>
      <c r="N372" s="95"/>
      <c r="O372" s="101"/>
    </row>
    <row r="373" spans="1:15" ht="17.45" hidden="1" customHeight="1" x14ac:dyDescent="0.25">
      <c r="A373" s="55"/>
      <c r="B373" s="58"/>
      <c r="C373" s="61"/>
      <c r="D373" s="38" t="s">
        <v>19</v>
      </c>
      <c r="E373" s="94">
        <v>0</v>
      </c>
      <c r="F373" s="94">
        <v>0</v>
      </c>
      <c r="G373" s="96">
        <v>0</v>
      </c>
      <c r="H373" s="96">
        <v>0</v>
      </c>
      <c r="I373" s="96">
        <v>0</v>
      </c>
      <c r="J373" s="96">
        <v>0</v>
      </c>
      <c r="K373" s="94"/>
      <c r="L373" s="98">
        <v>0</v>
      </c>
      <c r="M373" s="94">
        <v>0</v>
      </c>
      <c r="N373" s="94">
        <v>0</v>
      </c>
      <c r="O373" s="100">
        <f>E373+F373+G373+H373+I373+J373+K373+L373+M373+N373</f>
        <v>0</v>
      </c>
    </row>
    <row r="374" spans="1:15" ht="15" hidden="1" customHeight="1" x14ac:dyDescent="0.25">
      <c r="A374" s="55"/>
      <c r="B374" s="58"/>
      <c r="C374" s="61"/>
      <c r="D374" s="38" t="s">
        <v>18</v>
      </c>
      <c r="E374" s="102"/>
      <c r="F374" s="102"/>
      <c r="G374" s="103"/>
      <c r="H374" s="103"/>
      <c r="I374" s="103"/>
      <c r="J374" s="103"/>
      <c r="K374" s="102"/>
      <c r="L374" s="104"/>
      <c r="M374" s="102"/>
      <c r="N374" s="102"/>
      <c r="O374" s="105"/>
    </row>
    <row r="375" spans="1:15" ht="54.75" hidden="1" customHeight="1" x14ac:dyDescent="0.25">
      <c r="A375" s="66"/>
      <c r="B375" s="68"/>
      <c r="C375" s="70"/>
      <c r="D375" s="42" t="s">
        <v>30</v>
      </c>
      <c r="E375" s="72">
        <v>0</v>
      </c>
      <c r="F375" s="72">
        <v>0</v>
      </c>
      <c r="G375" s="74">
        <v>0</v>
      </c>
      <c r="H375" s="74">
        <v>0</v>
      </c>
      <c r="I375" s="74">
        <v>0</v>
      </c>
      <c r="J375" s="74">
        <v>0</v>
      </c>
      <c r="K375" s="72">
        <v>0</v>
      </c>
      <c r="L375" s="76">
        <v>0</v>
      </c>
      <c r="M375" s="72">
        <v>0</v>
      </c>
      <c r="N375" s="72">
        <v>0</v>
      </c>
      <c r="O375" s="78">
        <f>E375+F375+G375+H375+I375+J375+K375+L375+M375+N375</f>
        <v>0</v>
      </c>
    </row>
    <row r="376" spans="1:15" ht="2.25" customHeight="1" thickBot="1" x14ac:dyDescent="0.3">
      <c r="A376" s="67"/>
      <c r="B376" s="69"/>
      <c r="C376" s="71"/>
      <c r="D376" s="43" t="s">
        <v>31</v>
      </c>
      <c r="E376" s="73"/>
      <c r="F376" s="73"/>
      <c r="G376" s="75"/>
      <c r="H376" s="75"/>
      <c r="I376" s="75"/>
      <c r="J376" s="75"/>
      <c r="K376" s="73"/>
      <c r="L376" s="77"/>
      <c r="M376" s="73"/>
      <c r="N376" s="73"/>
      <c r="O376" s="79"/>
    </row>
    <row r="378" spans="1:15" ht="15.75" x14ac:dyDescent="0.25">
      <c r="B378" s="119" t="s">
        <v>68</v>
      </c>
      <c r="C378" s="119"/>
      <c r="D378" s="119"/>
      <c r="E378" s="119"/>
      <c r="F378" s="119"/>
      <c r="G378" s="119"/>
      <c r="H378" s="119"/>
    </row>
    <row r="379" spans="1:15" ht="15.75" x14ac:dyDescent="0.25">
      <c r="B379" s="119" t="s">
        <v>69</v>
      </c>
      <c r="C379" s="119"/>
      <c r="D379" s="119"/>
      <c r="E379" s="119"/>
      <c r="F379" s="119"/>
      <c r="G379" s="119"/>
      <c r="H379" s="119"/>
    </row>
    <row r="380" spans="1:15" x14ac:dyDescent="0.25">
      <c r="G380" s="45"/>
    </row>
  </sheetData>
  <autoFilter ref="A11:O355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872">
    <mergeCell ref="C197:C206"/>
    <mergeCell ref="C277:C286"/>
    <mergeCell ref="B136:B145"/>
    <mergeCell ref="B378:H378"/>
    <mergeCell ref="B379:H379"/>
    <mergeCell ref="F368:F369"/>
    <mergeCell ref="K18:K19"/>
    <mergeCell ref="L18:L19"/>
    <mergeCell ref="M18:M19"/>
    <mergeCell ref="N26:N27"/>
    <mergeCell ref="O26:O27"/>
    <mergeCell ref="E28:E29"/>
    <mergeCell ref="F28:F29"/>
    <mergeCell ref="G28:G29"/>
    <mergeCell ref="H28:H29"/>
    <mergeCell ref="B11:B13"/>
    <mergeCell ref="C11:C13"/>
    <mergeCell ref="E11:N11"/>
    <mergeCell ref="H14:H15"/>
    <mergeCell ref="I14:I15"/>
    <mergeCell ref="J14:J15"/>
    <mergeCell ref="J16:J17"/>
    <mergeCell ref="K16:K17"/>
    <mergeCell ref="L16:L17"/>
    <mergeCell ref="M16:M17"/>
    <mergeCell ref="N16:N17"/>
    <mergeCell ref="O16:O17"/>
    <mergeCell ref="K14:K15"/>
    <mergeCell ref="L14:L15"/>
    <mergeCell ref="M14:M15"/>
    <mergeCell ref="N14:N15"/>
    <mergeCell ref="O14:O15"/>
    <mergeCell ref="E16:E17"/>
    <mergeCell ref="F16:F17"/>
    <mergeCell ref="G16:G17"/>
    <mergeCell ref="H16:H17"/>
    <mergeCell ref="I16:I17"/>
    <mergeCell ref="A14:A24"/>
    <mergeCell ref="C14:C24"/>
    <mergeCell ref="D14:D15"/>
    <mergeCell ref="E14:E15"/>
    <mergeCell ref="F14:F15"/>
    <mergeCell ref="G14:G15"/>
    <mergeCell ref="E18:E19"/>
    <mergeCell ref="F18:F19"/>
    <mergeCell ref="G18:G19"/>
    <mergeCell ref="M21:M22"/>
    <mergeCell ref="N21:N22"/>
    <mergeCell ref="O21:O22"/>
    <mergeCell ref="E23:E24"/>
    <mergeCell ref="F23:F24"/>
    <mergeCell ref="G23:G24"/>
    <mergeCell ref="H23:H24"/>
    <mergeCell ref="I23:I24"/>
    <mergeCell ref="J23:J24"/>
    <mergeCell ref="K23:K24"/>
    <mergeCell ref="N18:N19"/>
    <mergeCell ref="O18:O19"/>
    <mergeCell ref="E21:E22"/>
    <mergeCell ref="F21:F22"/>
    <mergeCell ref="G21:G22"/>
    <mergeCell ref="H21:H22"/>
    <mergeCell ref="I21:I22"/>
    <mergeCell ref="J21:J22"/>
    <mergeCell ref="K21:K22"/>
    <mergeCell ref="L21:L22"/>
    <mergeCell ref="H18:H19"/>
    <mergeCell ref="I18:I19"/>
    <mergeCell ref="J18:J19"/>
    <mergeCell ref="J28:J29"/>
    <mergeCell ref="K28:K29"/>
    <mergeCell ref="L28:L29"/>
    <mergeCell ref="H26:H27"/>
    <mergeCell ref="I26:I27"/>
    <mergeCell ref="J26:J27"/>
    <mergeCell ref="K26:K27"/>
    <mergeCell ref="L26:L27"/>
    <mergeCell ref="M26:M27"/>
    <mergeCell ref="L23:L24"/>
    <mergeCell ref="M23:M24"/>
    <mergeCell ref="N23:N24"/>
    <mergeCell ref="O23:O24"/>
    <mergeCell ref="E26:E27"/>
    <mergeCell ref="F26:F27"/>
    <mergeCell ref="G26:G27"/>
    <mergeCell ref="M28:M29"/>
    <mergeCell ref="N28:N29"/>
    <mergeCell ref="O28:O29"/>
    <mergeCell ref="I28:I29"/>
    <mergeCell ref="E31:E32"/>
    <mergeCell ref="F31:F32"/>
    <mergeCell ref="G31:G32"/>
    <mergeCell ref="H31:H32"/>
    <mergeCell ref="I31:I32"/>
    <mergeCell ref="J31:J32"/>
    <mergeCell ref="K31:K32"/>
    <mergeCell ref="A25:A34"/>
    <mergeCell ref="B25:B34"/>
    <mergeCell ref="C25:C34"/>
    <mergeCell ref="L31:L32"/>
    <mergeCell ref="M31:M32"/>
    <mergeCell ref="N31:N32"/>
    <mergeCell ref="O31:O32"/>
    <mergeCell ref="K33:K34"/>
    <mergeCell ref="L33:L34"/>
    <mergeCell ref="M33:M34"/>
    <mergeCell ref="N33:N34"/>
    <mergeCell ref="O33:O34"/>
    <mergeCell ref="A35:A44"/>
    <mergeCell ref="B35:B44"/>
    <mergeCell ref="C35:C44"/>
    <mergeCell ref="E36:E37"/>
    <mergeCell ref="F36:F37"/>
    <mergeCell ref="E33:E34"/>
    <mergeCell ref="F33:F34"/>
    <mergeCell ref="G33:G34"/>
    <mergeCell ref="H33:H34"/>
    <mergeCell ref="I33:I34"/>
    <mergeCell ref="J33:J34"/>
    <mergeCell ref="J43:J44"/>
    <mergeCell ref="K43:K44"/>
    <mergeCell ref="L43:L44"/>
    <mergeCell ref="M43:M44"/>
    <mergeCell ref="N43:N44"/>
    <mergeCell ref="O43:O44"/>
    <mergeCell ref="N38:N39"/>
    <mergeCell ref="O38:O39"/>
    <mergeCell ref="E41:E42"/>
    <mergeCell ref="F41:F42"/>
    <mergeCell ref="G41:G42"/>
    <mergeCell ref="H41:H42"/>
    <mergeCell ref="I41:I42"/>
    <mergeCell ref="J41:J42"/>
    <mergeCell ref="F38:F39"/>
    <mergeCell ref="K38:K39"/>
    <mergeCell ref="M36:M37"/>
    <mergeCell ref="N36:N37"/>
    <mergeCell ref="O36:O37"/>
    <mergeCell ref="E38:E39"/>
    <mergeCell ref="G36:G37"/>
    <mergeCell ref="H36:H37"/>
    <mergeCell ref="I36:I37"/>
    <mergeCell ref="J36:J37"/>
    <mergeCell ref="K36:K37"/>
    <mergeCell ref="L36:L37"/>
    <mergeCell ref="N46:N47"/>
    <mergeCell ref="O46:O47"/>
    <mergeCell ref="E48:E49"/>
    <mergeCell ref="F48:F49"/>
    <mergeCell ref="G48:G49"/>
    <mergeCell ref="H48:H49"/>
    <mergeCell ref="I48:I49"/>
    <mergeCell ref="J48:J49"/>
    <mergeCell ref="K48:K49"/>
    <mergeCell ref="L48:L49"/>
    <mergeCell ref="H46:H47"/>
    <mergeCell ref="I46:I47"/>
    <mergeCell ref="J46:J47"/>
    <mergeCell ref="K46:K47"/>
    <mergeCell ref="L46:L47"/>
    <mergeCell ref="M46:M47"/>
    <mergeCell ref="G38:G39"/>
    <mergeCell ref="H38:H39"/>
    <mergeCell ref="I38:I39"/>
    <mergeCell ref="J38:J39"/>
    <mergeCell ref="K41:K42"/>
    <mergeCell ref="L41:L42"/>
    <mergeCell ref="M41:M42"/>
    <mergeCell ref="N41:N42"/>
    <mergeCell ref="O41:O42"/>
    <mergeCell ref="E43:E44"/>
    <mergeCell ref="F43:F44"/>
    <mergeCell ref="G43:G44"/>
    <mergeCell ref="H43:H44"/>
    <mergeCell ref="I43:I44"/>
    <mergeCell ref="L38:L39"/>
    <mergeCell ref="M38:M39"/>
    <mergeCell ref="G54:G55"/>
    <mergeCell ref="K50:K51"/>
    <mergeCell ref="L50:L51"/>
    <mergeCell ref="M50:M51"/>
    <mergeCell ref="N50:N51"/>
    <mergeCell ref="O50:O51"/>
    <mergeCell ref="E52:E53"/>
    <mergeCell ref="F52:F53"/>
    <mergeCell ref="M48:M49"/>
    <mergeCell ref="N48:N49"/>
    <mergeCell ref="O48:O49"/>
    <mergeCell ref="D50:D51"/>
    <mergeCell ref="E50:E51"/>
    <mergeCell ref="F50:F51"/>
    <mergeCell ref="G50:G51"/>
    <mergeCell ref="H50:H51"/>
    <mergeCell ref="I50:I51"/>
    <mergeCell ref="J50:J51"/>
    <mergeCell ref="N54:N55"/>
    <mergeCell ref="O54:O55"/>
    <mergeCell ref="N52:N53"/>
    <mergeCell ref="O52:O53"/>
    <mergeCell ref="A56:A65"/>
    <mergeCell ref="B56:B65"/>
    <mergeCell ref="C56:C65"/>
    <mergeCell ref="E57:E58"/>
    <mergeCell ref="F57:F58"/>
    <mergeCell ref="G57:G58"/>
    <mergeCell ref="H57:H58"/>
    <mergeCell ref="I57:I58"/>
    <mergeCell ref="H54:H55"/>
    <mergeCell ref="I54:I55"/>
    <mergeCell ref="J54:J55"/>
    <mergeCell ref="K54:K55"/>
    <mergeCell ref="L54:L55"/>
    <mergeCell ref="M54:M55"/>
    <mergeCell ref="J52:J53"/>
    <mergeCell ref="K52:K53"/>
    <mergeCell ref="L52:L53"/>
    <mergeCell ref="M52:M53"/>
    <mergeCell ref="K59:K60"/>
    <mergeCell ref="L59:L60"/>
    <mergeCell ref="M59:M60"/>
    <mergeCell ref="G52:G53"/>
    <mergeCell ref="H52:H53"/>
    <mergeCell ref="I52:I53"/>
    <mergeCell ref="A45:A55"/>
    <mergeCell ref="B45:B55"/>
    <mergeCell ref="C45:C55"/>
    <mergeCell ref="E46:E47"/>
    <mergeCell ref="F46:F47"/>
    <mergeCell ref="G46:G47"/>
    <mergeCell ref="E54:E55"/>
    <mergeCell ref="F54:F55"/>
    <mergeCell ref="N59:N60"/>
    <mergeCell ref="O59:O60"/>
    <mergeCell ref="E62:E63"/>
    <mergeCell ref="F62:F63"/>
    <mergeCell ref="G62:G63"/>
    <mergeCell ref="H62:H63"/>
    <mergeCell ref="I62:I63"/>
    <mergeCell ref="E59:E60"/>
    <mergeCell ref="F59:F60"/>
    <mergeCell ref="G59:G60"/>
    <mergeCell ref="H59:H60"/>
    <mergeCell ref="I59:I60"/>
    <mergeCell ref="J59:J60"/>
    <mergeCell ref="J57:J58"/>
    <mergeCell ref="K57:K58"/>
    <mergeCell ref="L57:L58"/>
    <mergeCell ref="M57:M58"/>
    <mergeCell ref="N57:N58"/>
    <mergeCell ref="O57:O58"/>
    <mergeCell ref="A66:A75"/>
    <mergeCell ref="B66:B75"/>
    <mergeCell ref="C66:C75"/>
    <mergeCell ref="E67:E68"/>
    <mergeCell ref="F67:F68"/>
    <mergeCell ref="E64:E65"/>
    <mergeCell ref="F64:F65"/>
    <mergeCell ref="G64:G65"/>
    <mergeCell ref="H64:H65"/>
    <mergeCell ref="I64:I65"/>
    <mergeCell ref="J64:J65"/>
    <mergeCell ref="J62:J63"/>
    <mergeCell ref="K62:K63"/>
    <mergeCell ref="L62:L63"/>
    <mergeCell ref="M62:M63"/>
    <mergeCell ref="N62:N63"/>
    <mergeCell ref="O62:O63"/>
    <mergeCell ref="M67:M68"/>
    <mergeCell ref="N67:N68"/>
    <mergeCell ref="O67:O68"/>
    <mergeCell ref="E69:E70"/>
    <mergeCell ref="F69:F70"/>
    <mergeCell ref="G69:G70"/>
    <mergeCell ref="H69:H70"/>
    <mergeCell ref="I69:I70"/>
    <mergeCell ref="J69:J70"/>
    <mergeCell ref="K69:K70"/>
    <mergeCell ref="G67:G68"/>
    <mergeCell ref="H67:H68"/>
    <mergeCell ref="I67:I68"/>
    <mergeCell ref="J67:J68"/>
    <mergeCell ref="K67:K68"/>
    <mergeCell ref="L67:L68"/>
    <mergeCell ref="K64:K65"/>
    <mergeCell ref="L64:L65"/>
    <mergeCell ref="M64:M65"/>
    <mergeCell ref="N64:N65"/>
    <mergeCell ref="O64:O65"/>
    <mergeCell ref="J74:J75"/>
    <mergeCell ref="K74:K75"/>
    <mergeCell ref="L74:L75"/>
    <mergeCell ref="M74:M75"/>
    <mergeCell ref="N74:N75"/>
    <mergeCell ref="O74:O75"/>
    <mergeCell ref="K72:K73"/>
    <mergeCell ref="L72:L73"/>
    <mergeCell ref="M72:M73"/>
    <mergeCell ref="N72:N73"/>
    <mergeCell ref="O72:O73"/>
    <mergeCell ref="E74:E75"/>
    <mergeCell ref="F74:F75"/>
    <mergeCell ref="G74:G75"/>
    <mergeCell ref="H74:H75"/>
    <mergeCell ref="I74:I75"/>
    <mergeCell ref="L69:L70"/>
    <mergeCell ref="M69:M70"/>
    <mergeCell ref="N69:N70"/>
    <mergeCell ref="O69:O70"/>
    <mergeCell ref="E72:E73"/>
    <mergeCell ref="F72:F73"/>
    <mergeCell ref="G72:G73"/>
    <mergeCell ref="H72:H73"/>
    <mergeCell ref="I72:I73"/>
    <mergeCell ref="J72:J73"/>
    <mergeCell ref="N77:N78"/>
    <mergeCell ref="O77:O78"/>
    <mergeCell ref="E79:E80"/>
    <mergeCell ref="F79:F80"/>
    <mergeCell ref="G79:G80"/>
    <mergeCell ref="H79:H80"/>
    <mergeCell ref="I79:I80"/>
    <mergeCell ref="J79:J80"/>
    <mergeCell ref="K79:K80"/>
    <mergeCell ref="L79:L80"/>
    <mergeCell ref="H77:H78"/>
    <mergeCell ref="I77:I78"/>
    <mergeCell ref="J77:J78"/>
    <mergeCell ref="K77:K78"/>
    <mergeCell ref="L77:L78"/>
    <mergeCell ref="M77:M78"/>
    <mergeCell ref="A76:A85"/>
    <mergeCell ref="B76:B85"/>
    <mergeCell ref="C76:C85"/>
    <mergeCell ref="E77:E78"/>
    <mergeCell ref="F77:F78"/>
    <mergeCell ref="G77:G78"/>
    <mergeCell ref="A106:A115"/>
    <mergeCell ref="B106:B115"/>
    <mergeCell ref="C106:C115"/>
    <mergeCell ref="E107:E108"/>
    <mergeCell ref="F107:F108"/>
    <mergeCell ref="L82:L83"/>
    <mergeCell ref="M82:M83"/>
    <mergeCell ref="N82:N83"/>
    <mergeCell ref="O82:O83"/>
    <mergeCell ref="E84:E85"/>
    <mergeCell ref="F84:F85"/>
    <mergeCell ref="G84:G85"/>
    <mergeCell ref="H84:H85"/>
    <mergeCell ref="I84:I85"/>
    <mergeCell ref="J84:J85"/>
    <mergeCell ref="M79:M80"/>
    <mergeCell ref="N79:N80"/>
    <mergeCell ref="O79:O80"/>
    <mergeCell ref="E82:E83"/>
    <mergeCell ref="F82:F83"/>
    <mergeCell ref="G82:G83"/>
    <mergeCell ref="H82:H83"/>
    <mergeCell ref="I82:I83"/>
    <mergeCell ref="J82:J83"/>
    <mergeCell ref="K82:K83"/>
    <mergeCell ref="M107:M108"/>
    <mergeCell ref="N107:N108"/>
    <mergeCell ref="O107:O108"/>
    <mergeCell ref="E109:E110"/>
    <mergeCell ref="F109:F110"/>
    <mergeCell ref="G109:G110"/>
    <mergeCell ref="H109:H110"/>
    <mergeCell ref="J109:J110"/>
    <mergeCell ref="K109:K110"/>
    <mergeCell ref="G107:G108"/>
    <mergeCell ref="H107:H108"/>
    <mergeCell ref="I107:I108"/>
    <mergeCell ref="J107:J108"/>
    <mergeCell ref="K107:K108"/>
    <mergeCell ref="L107:L108"/>
    <mergeCell ref="K84:K85"/>
    <mergeCell ref="L84:L85"/>
    <mergeCell ref="M84:M85"/>
    <mergeCell ref="N84:N85"/>
    <mergeCell ref="O84:O85"/>
    <mergeCell ref="J114:J115"/>
    <mergeCell ref="K114:K115"/>
    <mergeCell ref="L114:L115"/>
    <mergeCell ref="M114:M115"/>
    <mergeCell ref="N114:N115"/>
    <mergeCell ref="O114:O115"/>
    <mergeCell ref="K112:K113"/>
    <mergeCell ref="L112:L113"/>
    <mergeCell ref="M112:M113"/>
    <mergeCell ref="N112:N113"/>
    <mergeCell ref="O112:O113"/>
    <mergeCell ref="L92:L93"/>
    <mergeCell ref="M92:M93"/>
    <mergeCell ref="N92:N93"/>
    <mergeCell ref="O92:O93"/>
    <mergeCell ref="L99:L100"/>
    <mergeCell ref="M99:M100"/>
    <mergeCell ref="N99:N100"/>
    <mergeCell ref="O99:O100"/>
    <mergeCell ref="E114:E115"/>
    <mergeCell ref="F114:F115"/>
    <mergeCell ref="G114:G115"/>
    <mergeCell ref="H114:H115"/>
    <mergeCell ref="I114:I115"/>
    <mergeCell ref="L109:L110"/>
    <mergeCell ref="M109:M110"/>
    <mergeCell ref="N109:N110"/>
    <mergeCell ref="O109:O110"/>
    <mergeCell ref="E112:E113"/>
    <mergeCell ref="F112:F113"/>
    <mergeCell ref="G112:G113"/>
    <mergeCell ref="H112:H113"/>
    <mergeCell ref="I112:I113"/>
    <mergeCell ref="J112:J113"/>
    <mergeCell ref="O137:O138"/>
    <mergeCell ref="E139:E140"/>
    <mergeCell ref="F139:F140"/>
    <mergeCell ref="G139:G140"/>
    <mergeCell ref="H139:H140"/>
    <mergeCell ref="I139:I140"/>
    <mergeCell ref="J139:J140"/>
    <mergeCell ref="K139:K140"/>
    <mergeCell ref="L139:L140"/>
    <mergeCell ref="M139:M140"/>
    <mergeCell ref="I137:I138"/>
    <mergeCell ref="J137:J138"/>
    <mergeCell ref="K137:K138"/>
    <mergeCell ref="L137:L138"/>
    <mergeCell ref="M137:M138"/>
    <mergeCell ref="N137:N138"/>
    <mergeCell ref="I109:I110"/>
    <mergeCell ref="A136:A145"/>
    <mergeCell ref="C136:C145"/>
    <mergeCell ref="E137:E138"/>
    <mergeCell ref="F137:F138"/>
    <mergeCell ref="G137:G138"/>
    <mergeCell ref="H137:H138"/>
    <mergeCell ref="A146:A155"/>
    <mergeCell ref="B146:B155"/>
    <mergeCell ref="C146:C155"/>
    <mergeCell ref="E147:E148"/>
    <mergeCell ref="F147:F148"/>
    <mergeCell ref="G147:G148"/>
    <mergeCell ref="M142:M143"/>
    <mergeCell ref="N142:N143"/>
    <mergeCell ref="O142:O143"/>
    <mergeCell ref="E144:E145"/>
    <mergeCell ref="F144:F145"/>
    <mergeCell ref="G144:G145"/>
    <mergeCell ref="H144:H145"/>
    <mergeCell ref="I144:I145"/>
    <mergeCell ref="J144:J145"/>
    <mergeCell ref="K144:K145"/>
    <mergeCell ref="N139:N140"/>
    <mergeCell ref="O139:O140"/>
    <mergeCell ref="E142:E143"/>
    <mergeCell ref="F142:F143"/>
    <mergeCell ref="G142:G143"/>
    <mergeCell ref="H142:H143"/>
    <mergeCell ref="I142:I143"/>
    <mergeCell ref="J142:J143"/>
    <mergeCell ref="K142:K143"/>
    <mergeCell ref="L142:L143"/>
    <mergeCell ref="N147:N148"/>
    <mergeCell ref="O147:O148"/>
    <mergeCell ref="E149:E150"/>
    <mergeCell ref="F149:F150"/>
    <mergeCell ref="G149:G150"/>
    <mergeCell ref="H149:H150"/>
    <mergeCell ref="I149:I150"/>
    <mergeCell ref="J149:J150"/>
    <mergeCell ref="K149:K150"/>
    <mergeCell ref="L149:L150"/>
    <mergeCell ref="H147:H148"/>
    <mergeCell ref="I147:I148"/>
    <mergeCell ref="J147:J148"/>
    <mergeCell ref="K147:K148"/>
    <mergeCell ref="L147:L148"/>
    <mergeCell ref="M147:M148"/>
    <mergeCell ref="L144:L145"/>
    <mergeCell ref="M144:M145"/>
    <mergeCell ref="N144:N145"/>
    <mergeCell ref="O144:O145"/>
    <mergeCell ref="L152:L153"/>
    <mergeCell ref="M152:M153"/>
    <mergeCell ref="N152:N153"/>
    <mergeCell ref="O152:O153"/>
    <mergeCell ref="E154:E155"/>
    <mergeCell ref="F154:F155"/>
    <mergeCell ref="G154:G155"/>
    <mergeCell ref="H154:H155"/>
    <mergeCell ref="I154:I155"/>
    <mergeCell ref="J154:J155"/>
    <mergeCell ref="M157:M158"/>
    <mergeCell ref="N157:N158"/>
    <mergeCell ref="O157:O158"/>
    <mergeCell ref="M149:M150"/>
    <mergeCell ref="N149:N150"/>
    <mergeCell ref="O149:O150"/>
    <mergeCell ref="E152:E153"/>
    <mergeCell ref="F152:F153"/>
    <mergeCell ref="G152:G153"/>
    <mergeCell ref="H152:H153"/>
    <mergeCell ref="I152:I153"/>
    <mergeCell ref="J152:J153"/>
    <mergeCell ref="K152:K153"/>
    <mergeCell ref="G157:G158"/>
    <mergeCell ref="H157:H158"/>
    <mergeCell ref="I157:I158"/>
    <mergeCell ref="J157:J158"/>
    <mergeCell ref="K157:K158"/>
    <mergeCell ref="L157:L158"/>
    <mergeCell ref="L162:L163"/>
    <mergeCell ref="M162:M163"/>
    <mergeCell ref="K154:K155"/>
    <mergeCell ref="L154:L155"/>
    <mergeCell ref="M154:M155"/>
    <mergeCell ref="N154:N155"/>
    <mergeCell ref="O154:O155"/>
    <mergeCell ref="E157:E158"/>
    <mergeCell ref="F157:F158"/>
    <mergeCell ref="N162:N163"/>
    <mergeCell ref="O162:O163"/>
    <mergeCell ref="H167:H168"/>
    <mergeCell ref="E162:E163"/>
    <mergeCell ref="F162:F163"/>
    <mergeCell ref="G162:G163"/>
    <mergeCell ref="H162:H163"/>
    <mergeCell ref="I162:I163"/>
    <mergeCell ref="L159:L160"/>
    <mergeCell ref="M159:M160"/>
    <mergeCell ref="N159:N160"/>
    <mergeCell ref="O159:O160"/>
    <mergeCell ref="K164:K165"/>
    <mergeCell ref="L164:L165"/>
    <mergeCell ref="M164:M165"/>
    <mergeCell ref="N164:N165"/>
    <mergeCell ref="O164:O165"/>
    <mergeCell ref="I167:I168"/>
    <mergeCell ref="J167:J168"/>
    <mergeCell ref="K167:K168"/>
    <mergeCell ref="L167:L168"/>
    <mergeCell ref="E159:E160"/>
    <mergeCell ref="F159:F160"/>
    <mergeCell ref="G159:G160"/>
    <mergeCell ref="H159:H160"/>
    <mergeCell ref="I159:I160"/>
    <mergeCell ref="J159:J160"/>
    <mergeCell ref="K159:K160"/>
    <mergeCell ref="A166:A176"/>
    <mergeCell ref="B166:B176"/>
    <mergeCell ref="C166:C176"/>
    <mergeCell ref="E167:E168"/>
    <mergeCell ref="F167:F168"/>
    <mergeCell ref="E164:E165"/>
    <mergeCell ref="F164:F165"/>
    <mergeCell ref="G164:G165"/>
    <mergeCell ref="H164:H165"/>
    <mergeCell ref="I164:I165"/>
    <mergeCell ref="J164:J165"/>
    <mergeCell ref="E175:E176"/>
    <mergeCell ref="F175:F176"/>
    <mergeCell ref="G175:G176"/>
    <mergeCell ref="J162:J163"/>
    <mergeCell ref="K162:K163"/>
    <mergeCell ref="L169:L170"/>
    <mergeCell ref="M169:M170"/>
    <mergeCell ref="N169:N170"/>
    <mergeCell ref="O169:O170"/>
    <mergeCell ref="E171:E172"/>
    <mergeCell ref="I169:I170"/>
    <mergeCell ref="J169:J170"/>
    <mergeCell ref="K169:K170"/>
    <mergeCell ref="E173:E174"/>
    <mergeCell ref="F173:F174"/>
    <mergeCell ref="A156:A165"/>
    <mergeCell ref="B156:B165"/>
    <mergeCell ref="C156:C165"/>
    <mergeCell ref="M167:M168"/>
    <mergeCell ref="N167:N168"/>
    <mergeCell ref="O167:O168"/>
    <mergeCell ref="E169:E170"/>
    <mergeCell ref="F169:F170"/>
    <mergeCell ref="G169:G170"/>
    <mergeCell ref="H169:H170"/>
    <mergeCell ref="G167:G168"/>
    <mergeCell ref="G173:G174"/>
    <mergeCell ref="F171:F172"/>
    <mergeCell ref="G171:G172"/>
    <mergeCell ref="H171:H172"/>
    <mergeCell ref="I171:I172"/>
    <mergeCell ref="J171:J172"/>
    <mergeCell ref="K171:K172"/>
    <mergeCell ref="L171:L172"/>
    <mergeCell ref="M171:M172"/>
    <mergeCell ref="N171:N172"/>
    <mergeCell ref="O171:O172"/>
    <mergeCell ref="H200:H201"/>
    <mergeCell ref="I200:I201"/>
    <mergeCell ref="J200:J201"/>
    <mergeCell ref="J173:J174"/>
    <mergeCell ref="K175:K176"/>
    <mergeCell ref="M205:M206"/>
    <mergeCell ref="N205:N206"/>
    <mergeCell ref="O205:O206"/>
    <mergeCell ref="K203:K204"/>
    <mergeCell ref="L203:L204"/>
    <mergeCell ref="M203:M204"/>
    <mergeCell ref="N203:N204"/>
    <mergeCell ref="O203:O204"/>
    <mergeCell ref="K173:K174"/>
    <mergeCell ref="L173:L174"/>
    <mergeCell ref="M173:M174"/>
    <mergeCell ref="N173:N174"/>
    <mergeCell ref="O173:O174"/>
    <mergeCell ref="H175:H176"/>
    <mergeCell ref="I175:I176"/>
    <mergeCell ref="J175:J176"/>
    <mergeCell ref="N198:N199"/>
    <mergeCell ref="O198:O199"/>
    <mergeCell ref="N175:N176"/>
    <mergeCell ref="O175:O176"/>
    <mergeCell ref="M198:M199"/>
    <mergeCell ref="L175:L176"/>
    <mergeCell ref="M175:M176"/>
    <mergeCell ref="H173:H174"/>
    <mergeCell ref="I173:I174"/>
    <mergeCell ref="L180:L181"/>
    <mergeCell ref="M180:M181"/>
    <mergeCell ref="A197:A206"/>
    <mergeCell ref="B197:B206"/>
    <mergeCell ref="E203:E204"/>
    <mergeCell ref="F203:F204"/>
    <mergeCell ref="G203:G204"/>
    <mergeCell ref="H203:H204"/>
    <mergeCell ref="I203:I204"/>
    <mergeCell ref="J203:J204"/>
    <mergeCell ref="M200:M201"/>
    <mergeCell ref="N200:N201"/>
    <mergeCell ref="O200:O201"/>
    <mergeCell ref="E200:E201"/>
    <mergeCell ref="F200:F201"/>
    <mergeCell ref="K200:K201"/>
    <mergeCell ref="L200:L201"/>
    <mergeCell ref="H198:H199"/>
    <mergeCell ref="I198:I199"/>
    <mergeCell ref="J198:J199"/>
    <mergeCell ref="K198:K199"/>
    <mergeCell ref="L198:L199"/>
    <mergeCell ref="J205:J206"/>
    <mergeCell ref="K205:K206"/>
    <mergeCell ref="L205:L206"/>
    <mergeCell ref="E198:E199"/>
    <mergeCell ref="F198:F199"/>
    <mergeCell ref="G198:G199"/>
    <mergeCell ref="E205:E206"/>
    <mergeCell ref="F205:F206"/>
    <mergeCell ref="G205:G206"/>
    <mergeCell ref="H205:H206"/>
    <mergeCell ref="I205:I206"/>
    <mergeCell ref="G200:G201"/>
    <mergeCell ref="N208:N209"/>
    <mergeCell ref="O208:O209"/>
    <mergeCell ref="E210:E211"/>
    <mergeCell ref="F210:F211"/>
    <mergeCell ref="G210:G211"/>
    <mergeCell ref="H210:H211"/>
    <mergeCell ref="I210:I211"/>
    <mergeCell ref="J210:J211"/>
    <mergeCell ref="K210:K211"/>
    <mergeCell ref="L210:L211"/>
    <mergeCell ref="H208:H209"/>
    <mergeCell ref="I208:I209"/>
    <mergeCell ref="J208:J209"/>
    <mergeCell ref="K208:K209"/>
    <mergeCell ref="L208:L209"/>
    <mergeCell ref="M208:M209"/>
    <mergeCell ref="A207:A216"/>
    <mergeCell ref="B207:B216"/>
    <mergeCell ref="C207:C216"/>
    <mergeCell ref="E208:E209"/>
    <mergeCell ref="F208:F209"/>
    <mergeCell ref="G208:G209"/>
    <mergeCell ref="M210:M211"/>
    <mergeCell ref="N210:N211"/>
    <mergeCell ref="O210:O211"/>
    <mergeCell ref="J215:J216"/>
    <mergeCell ref="K215:K216"/>
    <mergeCell ref="L215:L216"/>
    <mergeCell ref="M215:M216"/>
    <mergeCell ref="N215:N216"/>
    <mergeCell ref="O215:O216"/>
    <mergeCell ref="K213:K214"/>
    <mergeCell ref="L213:L214"/>
    <mergeCell ref="M213:M214"/>
    <mergeCell ref="N213:N214"/>
    <mergeCell ref="O213:O214"/>
    <mergeCell ref="E215:E216"/>
    <mergeCell ref="F215:F216"/>
    <mergeCell ref="G215:G216"/>
    <mergeCell ref="H215:H216"/>
    <mergeCell ref="I215:I216"/>
    <mergeCell ref="E213:E214"/>
    <mergeCell ref="F213:F214"/>
    <mergeCell ref="G213:G214"/>
    <mergeCell ref="H213:H214"/>
    <mergeCell ref="I213:I214"/>
    <mergeCell ref="J213:J214"/>
    <mergeCell ref="M240:M241"/>
    <mergeCell ref="N240:N241"/>
    <mergeCell ref="O240:O241"/>
    <mergeCell ref="N238:N239"/>
    <mergeCell ref="O238:O239"/>
    <mergeCell ref="E240:E241"/>
    <mergeCell ref="F240:F241"/>
    <mergeCell ref="G240:G241"/>
    <mergeCell ref="H240:H241"/>
    <mergeCell ref="I240:I241"/>
    <mergeCell ref="J240:J241"/>
    <mergeCell ref="K240:K241"/>
    <mergeCell ref="L240:L241"/>
    <mergeCell ref="H238:H239"/>
    <mergeCell ref="I238:I239"/>
    <mergeCell ref="J238:J239"/>
    <mergeCell ref="K238:K239"/>
    <mergeCell ref="L238:L239"/>
    <mergeCell ref="M238:M239"/>
    <mergeCell ref="E238:E239"/>
    <mergeCell ref="F238:F239"/>
    <mergeCell ref="G238:G239"/>
    <mergeCell ref="K243:K244"/>
    <mergeCell ref="L243:L244"/>
    <mergeCell ref="M243:M244"/>
    <mergeCell ref="N243:N244"/>
    <mergeCell ref="O243:O244"/>
    <mergeCell ref="E245:E246"/>
    <mergeCell ref="F245:F246"/>
    <mergeCell ref="G245:G246"/>
    <mergeCell ref="H245:H246"/>
    <mergeCell ref="I245:I246"/>
    <mergeCell ref="E243:E244"/>
    <mergeCell ref="F243:F244"/>
    <mergeCell ref="G243:G244"/>
    <mergeCell ref="H243:H244"/>
    <mergeCell ref="I243:I244"/>
    <mergeCell ref="J243:J244"/>
    <mergeCell ref="J248:J249"/>
    <mergeCell ref="K248:K249"/>
    <mergeCell ref="L248:L249"/>
    <mergeCell ref="M248:M249"/>
    <mergeCell ref="N248:N249"/>
    <mergeCell ref="O248:O249"/>
    <mergeCell ref="A247:A256"/>
    <mergeCell ref="B247:B256"/>
    <mergeCell ref="C247:C256"/>
    <mergeCell ref="E248:E249"/>
    <mergeCell ref="F248:F249"/>
    <mergeCell ref="G248:G249"/>
    <mergeCell ref="H248:H249"/>
    <mergeCell ref="I248:I249"/>
    <mergeCell ref="J245:J246"/>
    <mergeCell ref="K245:K246"/>
    <mergeCell ref="L245:L246"/>
    <mergeCell ref="M245:M246"/>
    <mergeCell ref="N245:N246"/>
    <mergeCell ref="O245:O246"/>
    <mergeCell ref="A237:A246"/>
    <mergeCell ref="B237:B246"/>
    <mergeCell ref="C237:C246"/>
    <mergeCell ref="K250:K251"/>
    <mergeCell ref="L250:L251"/>
    <mergeCell ref="M250:M251"/>
    <mergeCell ref="N250:N251"/>
    <mergeCell ref="O250:O251"/>
    <mergeCell ref="E250:E251"/>
    <mergeCell ref="F250:F251"/>
    <mergeCell ref="G250:G251"/>
    <mergeCell ref="H250:H251"/>
    <mergeCell ref="I250:I251"/>
    <mergeCell ref="J250:J251"/>
    <mergeCell ref="J255:J256"/>
    <mergeCell ref="K255:K256"/>
    <mergeCell ref="L255:L256"/>
    <mergeCell ref="M255:M256"/>
    <mergeCell ref="N255:N256"/>
    <mergeCell ref="O255:O256"/>
    <mergeCell ref="K253:K254"/>
    <mergeCell ref="L253:L254"/>
    <mergeCell ref="M253:M254"/>
    <mergeCell ref="N253:N254"/>
    <mergeCell ref="O253:O254"/>
    <mergeCell ref="E255:E256"/>
    <mergeCell ref="F255:F256"/>
    <mergeCell ref="G255:G256"/>
    <mergeCell ref="H255:H256"/>
    <mergeCell ref="I255:I256"/>
    <mergeCell ref="E253:E254"/>
    <mergeCell ref="F253:F254"/>
    <mergeCell ref="G253:G254"/>
    <mergeCell ref="H253:H254"/>
    <mergeCell ref="I253:I254"/>
    <mergeCell ref="J253:J254"/>
    <mergeCell ref="O278:O279"/>
    <mergeCell ref="E280:E281"/>
    <mergeCell ref="F280:F281"/>
    <mergeCell ref="G280:G281"/>
    <mergeCell ref="H280:H281"/>
    <mergeCell ref="I280:I281"/>
    <mergeCell ref="J280:J281"/>
    <mergeCell ref="K280:K281"/>
    <mergeCell ref="L280:L281"/>
    <mergeCell ref="M280:M281"/>
    <mergeCell ref="I278:I279"/>
    <mergeCell ref="J278:J279"/>
    <mergeCell ref="K278:K279"/>
    <mergeCell ref="L278:L279"/>
    <mergeCell ref="M278:M279"/>
    <mergeCell ref="N278:N279"/>
    <mergeCell ref="A277:A284"/>
    <mergeCell ref="B277:B284"/>
    <mergeCell ref="E278:E279"/>
    <mergeCell ref="F278:F279"/>
    <mergeCell ref="G278:G279"/>
    <mergeCell ref="H278:H279"/>
    <mergeCell ref="A285:A301"/>
    <mergeCell ref="B285:B301"/>
    <mergeCell ref="E285:E286"/>
    <mergeCell ref="F285:F286"/>
    <mergeCell ref="G285:G286"/>
    <mergeCell ref="H285:H286"/>
    <mergeCell ref="E283:E284"/>
    <mergeCell ref="F283:F284"/>
    <mergeCell ref="G283:G284"/>
    <mergeCell ref="H283:H284"/>
    <mergeCell ref="I283:I284"/>
    <mergeCell ref="J283:J284"/>
    <mergeCell ref="K283:K284"/>
    <mergeCell ref="N280:N281"/>
    <mergeCell ref="O280:O281"/>
    <mergeCell ref="O285:O286"/>
    <mergeCell ref="I285:I286"/>
    <mergeCell ref="J285:J286"/>
    <mergeCell ref="K285:K286"/>
    <mergeCell ref="L285:L286"/>
    <mergeCell ref="M285:M286"/>
    <mergeCell ref="N285:N286"/>
    <mergeCell ref="L283:L284"/>
    <mergeCell ref="M283:M284"/>
    <mergeCell ref="N283:N284"/>
    <mergeCell ref="O283:O284"/>
    <mergeCell ref="E288:E289"/>
    <mergeCell ref="F288:F289"/>
    <mergeCell ref="G288:G289"/>
    <mergeCell ref="H288:H289"/>
    <mergeCell ref="I288:I289"/>
    <mergeCell ref="J288:J289"/>
    <mergeCell ref="K288:K289"/>
    <mergeCell ref="J293:J294"/>
    <mergeCell ref="K293:K294"/>
    <mergeCell ref="L293:L294"/>
    <mergeCell ref="M293:M294"/>
    <mergeCell ref="N293:N294"/>
    <mergeCell ref="O293:O294"/>
    <mergeCell ref="K290:K291"/>
    <mergeCell ref="L290:L291"/>
    <mergeCell ref="M290:M291"/>
    <mergeCell ref="N290:N291"/>
    <mergeCell ref="O290:O291"/>
    <mergeCell ref="E293:E294"/>
    <mergeCell ref="F293:F294"/>
    <mergeCell ref="G293:G294"/>
    <mergeCell ref="H293:H294"/>
    <mergeCell ref="I293:I294"/>
    <mergeCell ref="L288:L289"/>
    <mergeCell ref="M288:M289"/>
    <mergeCell ref="N288:N289"/>
    <mergeCell ref="O288:O289"/>
    <mergeCell ref="E290:E291"/>
    <mergeCell ref="F290:F291"/>
    <mergeCell ref="G290:G291"/>
    <mergeCell ref="H290:H291"/>
    <mergeCell ref="I290:I291"/>
    <mergeCell ref="J290:J291"/>
    <mergeCell ref="J298:J299"/>
    <mergeCell ref="K298:K299"/>
    <mergeCell ref="L298:L299"/>
    <mergeCell ref="M298:M299"/>
    <mergeCell ref="N298:N299"/>
    <mergeCell ref="O298:O299"/>
    <mergeCell ref="K295:K296"/>
    <mergeCell ref="L295:L296"/>
    <mergeCell ref="M295:M296"/>
    <mergeCell ref="N295:N296"/>
    <mergeCell ref="O295:O296"/>
    <mergeCell ref="E298:E299"/>
    <mergeCell ref="F298:F299"/>
    <mergeCell ref="G298:G299"/>
    <mergeCell ref="H298:H299"/>
    <mergeCell ref="I298:I299"/>
    <mergeCell ref="E295:E296"/>
    <mergeCell ref="F295:F296"/>
    <mergeCell ref="G295:G296"/>
    <mergeCell ref="H295:H296"/>
    <mergeCell ref="I295:I296"/>
    <mergeCell ref="J295:J296"/>
    <mergeCell ref="L302:L303"/>
    <mergeCell ref="M302:M303"/>
    <mergeCell ref="N302:N303"/>
    <mergeCell ref="O302:O303"/>
    <mergeCell ref="A304:A305"/>
    <mergeCell ref="B304:B305"/>
    <mergeCell ref="C304:C305"/>
    <mergeCell ref="E304:E305"/>
    <mergeCell ref="F304:F305"/>
    <mergeCell ref="G304:G305"/>
    <mergeCell ref="F302:F303"/>
    <mergeCell ref="G302:G303"/>
    <mergeCell ref="H302:H303"/>
    <mergeCell ref="I302:I303"/>
    <mergeCell ref="J302:J303"/>
    <mergeCell ref="K302:K303"/>
    <mergeCell ref="K300:K301"/>
    <mergeCell ref="L300:L301"/>
    <mergeCell ref="M300:M301"/>
    <mergeCell ref="N300:N301"/>
    <mergeCell ref="O300:O301"/>
    <mergeCell ref="A302:A303"/>
    <mergeCell ref="B302:B303"/>
    <mergeCell ref="C302:C303"/>
    <mergeCell ref="D302:D303"/>
    <mergeCell ref="E302:E303"/>
    <mergeCell ref="E300:E301"/>
    <mergeCell ref="F300:F301"/>
    <mergeCell ref="G300:G301"/>
    <mergeCell ref="H300:H301"/>
    <mergeCell ref="I300:I301"/>
    <mergeCell ref="J300:J301"/>
    <mergeCell ref="A308:A309"/>
    <mergeCell ref="B308:B309"/>
    <mergeCell ref="C308:C309"/>
    <mergeCell ref="D308:D309"/>
    <mergeCell ref="E308:E309"/>
    <mergeCell ref="F308:F309"/>
    <mergeCell ref="J306:J307"/>
    <mergeCell ref="K306:K307"/>
    <mergeCell ref="L306:L307"/>
    <mergeCell ref="M306:M307"/>
    <mergeCell ref="N306:N307"/>
    <mergeCell ref="O306:O307"/>
    <mergeCell ref="N304:N305"/>
    <mergeCell ref="O304:O305"/>
    <mergeCell ref="A306:A307"/>
    <mergeCell ref="B306:B307"/>
    <mergeCell ref="C306:C307"/>
    <mergeCell ref="E306:E307"/>
    <mergeCell ref="F306:F307"/>
    <mergeCell ref="G306:G307"/>
    <mergeCell ref="H306:H307"/>
    <mergeCell ref="I306:I307"/>
    <mergeCell ref="H304:H305"/>
    <mergeCell ref="I304:I305"/>
    <mergeCell ref="J304:J305"/>
    <mergeCell ref="K304:K305"/>
    <mergeCell ref="L304:L305"/>
    <mergeCell ref="M304:M305"/>
    <mergeCell ref="O310:O311"/>
    <mergeCell ref="A312:A313"/>
    <mergeCell ref="B312:B313"/>
    <mergeCell ref="C312:C313"/>
    <mergeCell ref="E312:E313"/>
    <mergeCell ref="F312:F313"/>
    <mergeCell ref="G312:G313"/>
    <mergeCell ref="H312:H313"/>
    <mergeCell ref="I312:I313"/>
    <mergeCell ref="J312:J313"/>
    <mergeCell ref="I310:I311"/>
    <mergeCell ref="J310:J311"/>
    <mergeCell ref="K310:K311"/>
    <mergeCell ref="L310:L311"/>
    <mergeCell ref="M310:M311"/>
    <mergeCell ref="N310:N311"/>
    <mergeCell ref="M308:M309"/>
    <mergeCell ref="N308:N309"/>
    <mergeCell ref="O308:O309"/>
    <mergeCell ref="A310:A311"/>
    <mergeCell ref="B310:B311"/>
    <mergeCell ref="C310:C311"/>
    <mergeCell ref="E310:E311"/>
    <mergeCell ref="F310:F311"/>
    <mergeCell ref="G310:G311"/>
    <mergeCell ref="H310:H311"/>
    <mergeCell ref="G308:G309"/>
    <mergeCell ref="H308:H309"/>
    <mergeCell ref="I308:I309"/>
    <mergeCell ref="J308:J309"/>
    <mergeCell ref="K308:K309"/>
    <mergeCell ref="L308:L309"/>
    <mergeCell ref="L314:L315"/>
    <mergeCell ref="M314:M315"/>
    <mergeCell ref="N314:N315"/>
    <mergeCell ref="O314:O315"/>
    <mergeCell ref="A316:A317"/>
    <mergeCell ref="B316:B317"/>
    <mergeCell ref="C316:C317"/>
    <mergeCell ref="E316:E317"/>
    <mergeCell ref="F316:F317"/>
    <mergeCell ref="G316:G317"/>
    <mergeCell ref="F314:F315"/>
    <mergeCell ref="G314:G315"/>
    <mergeCell ref="H314:H315"/>
    <mergeCell ref="I314:I315"/>
    <mergeCell ref="J314:J315"/>
    <mergeCell ref="K314:K315"/>
    <mergeCell ref="K312:K313"/>
    <mergeCell ref="L312:L313"/>
    <mergeCell ref="M312:M313"/>
    <mergeCell ref="N312:N313"/>
    <mergeCell ref="O312:O313"/>
    <mergeCell ref="A314:A315"/>
    <mergeCell ref="B314:B315"/>
    <mergeCell ref="C314:C315"/>
    <mergeCell ref="D314:D315"/>
    <mergeCell ref="E314:E315"/>
    <mergeCell ref="A320:A321"/>
    <mergeCell ref="B320:B321"/>
    <mergeCell ref="C320:C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N316:N317"/>
    <mergeCell ref="O316:O317"/>
    <mergeCell ref="A318:A319"/>
    <mergeCell ref="B318:B319"/>
    <mergeCell ref="C318:C319"/>
    <mergeCell ref="E318:E319"/>
    <mergeCell ref="F318:F319"/>
    <mergeCell ref="G318:G319"/>
    <mergeCell ref="H318:H319"/>
    <mergeCell ref="I318:I319"/>
    <mergeCell ref="H316:H317"/>
    <mergeCell ref="I316:I317"/>
    <mergeCell ref="J316:J317"/>
    <mergeCell ref="K316:K317"/>
    <mergeCell ref="L316:L317"/>
    <mergeCell ref="M316:M317"/>
    <mergeCell ref="O322:O323"/>
    <mergeCell ref="A324:A325"/>
    <mergeCell ref="B324:B325"/>
    <mergeCell ref="C324:C325"/>
    <mergeCell ref="E324:E325"/>
    <mergeCell ref="F324:F325"/>
    <mergeCell ref="G324:G325"/>
    <mergeCell ref="H324:H325"/>
    <mergeCell ref="I324:I325"/>
    <mergeCell ref="J324:J325"/>
    <mergeCell ref="I322:I323"/>
    <mergeCell ref="J322:J323"/>
    <mergeCell ref="K322:K323"/>
    <mergeCell ref="L322:L323"/>
    <mergeCell ref="M322:M323"/>
    <mergeCell ref="N322:N323"/>
    <mergeCell ref="M320:M321"/>
    <mergeCell ref="N320:N321"/>
    <mergeCell ref="O320:O321"/>
    <mergeCell ref="A322:A323"/>
    <mergeCell ref="B322:B323"/>
    <mergeCell ref="C322:C323"/>
    <mergeCell ref="E322:E323"/>
    <mergeCell ref="F322:F323"/>
    <mergeCell ref="G322:G323"/>
    <mergeCell ref="H322:H323"/>
    <mergeCell ref="G320:G321"/>
    <mergeCell ref="H320:H321"/>
    <mergeCell ref="I320:I321"/>
    <mergeCell ref="J320:J321"/>
    <mergeCell ref="K320:K321"/>
    <mergeCell ref="L320:L321"/>
    <mergeCell ref="L326:L327"/>
    <mergeCell ref="M326:M327"/>
    <mergeCell ref="N326:N327"/>
    <mergeCell ref="O326:O327"/>
    <mergeCell ref="A328:A329"/>
    <mergeCell ref="B328:B329"/>
    <mergeCell ref="C328:C329"/>
    <mergeCell ref="E328:E329"/>
    <mergeCell ref="F328:F329"/>
    <mergeCell ref="G328:G329"/>
    <mergeCell ref="F326:F327"/>
    <mergeCell ref="G326:G327"/>
    <mergeCell ref="H326:H327"/>
    <mergeCell ref="I326:I327"/>
    <mergeCell ref="J326:J327"/>
    <mergeCell ref="K326:K327"/>
    <mergeCell ref="K324:K325"/>
    <mergeCell ref="L324:L325"/>
    <mergeCell ref="M324:M325"/>
    <mergeCell ref="N324:N325"/>
    <mergeCell ref="O324:O325"/>
    <mergeCell ref="A326:A327"/>
    <mergeCell ref="B326:B327"/>
    <mergeCell ref="C326:C327"/>
    <mergeCell ref="D326:D327"/>
    <mergeCell ref="E326:E327"/>
    <mergeCell ref="A332:A333"/>
    <mergeCell ref="B332:B333"/>
    <mergeCell ref="C332:C333"/>
    <mergeCell ref="D332:D333"/>
    <mergeCell ref="E332:E333"/>
    <mergeCell ref="F332:F333"/>
    <mergeCell ref="J330:J331"/>
    <mergeCell ref="K330:K331"/>
    <mergeCell ref="L330:L331"/>
    <mergeCell ref="M330:M331"/>
    <mergeCell ref="N330:N331"/>
    <mergeCell ref="O330:O331"/>
    <mergeCell ref="N328:N329"/>
    <mergeCell ref="O328:O329"/>
    <mergeCell ref="A330:A331"/>
    <mergeCell ref="B330:B331"/>
    <mergeCell ref="C330:C331"/>
    <mergeCell ref="E330:E331"/>
    <mergeCell ref="F330:F331"/>
    <mergeCell ref="G330:G331"/>
    <mergeCell ref="H330:H331"/>
    <mergeCell ref="I330:I331"/>
    <mergeCell ref="H328:H329"/>
    <mergeCell ref="I328:I329"/>
    <mergeCell ref="J328:J329"/>
    <mergeCell ref="K328:K329"/>
    <mergeCell ref="L328:L329"/>
    <mergeCell ref="M328:M329"/>
    <mergeCell ref="O334:O335"/>
    <mergeCell ref="A336:A337"/>
    <mergeCell ref="B336:B337"/>
    <mergeCell ref="C336:C337"/>
    <mergeCell ref="E336:E337"/>
    <mergeCell ref="F336:F337"/>
    <mergeCell ref="G336:G337"/>
    <mergeCell ref="H336:H337"/>
    <mergeCell ref="I336:I337"/>
    <mergeCell ref="J336:J337"/>
    <mergeCell ref="I334:I335"/>
    <mergeCell ref="J334:J335"/>
    <mergeCell ref="K334:K335"/>
    <mergeCell ref="L334:L335"/>
    <mergeCell ref="M334:M335"/>
    <mergeCell ref="N334:N335"/>
    <mergeCell ref="M332:M333"/>
    <mergeCell ref="N332:N333"/>
    <mergeCell ref="O332:O333"/>
    <mergeCell ref="A334:A335"/>
    <mergeCell ref="B334:B335"/>
    <mergeCell ref="C334:C335"/>
    <mergeCell ref="E334:E335"/>
    <mergeCell ref="F334:F335"/>
    <mergeCell ref="G334:G335"/>
    <mergeCell ref="H334:H335"/>
    <mergeCell ref="G332:G333"/>
    <mergeCell ref="H332:H333"/>
    <mergeCell ref="I332:I333"/>
    <mergeCell ref="J332:J333"/>
    <mergeCell ref="K332:K333"/>
    <mergeCell ref="L332:L333"/>
    <mergeCell ref="L338:L339"/>
    <mergeCell ref="M338:M339"/>
    <mergeCell ref="N338:N339"/>
    <mergeCell ref="O338:O339"/>
    <mergeCell ref="A340:A341"/>
    <mergeCell ref="B340:B341"/>
    <mergeCell ref="C340:C341"/>
    <mergeCell ref="E340:E341"/>
    <mergeCell ref="F340:F341"/>
    <mergeCell ref="G340:G341"/>
    <mergeCell ref="F338:F339"/>
    <mergeCell ref="G338:G339"/>
    <mergeCell ref="H338:H339"/>
    <mergeCell ref="I338:I339"/>
    <mergeCell ref="J338:J339"/>
    <mergeCell ref="K338:K339"/>
    <mergeCell ref="K336:K337"/>
    <mergeCell ref="L336:L337"/>
    <mergeCell ref="M336:M337"/>
    <mergeCell ref="N336:N337"/>
    <mergeCell ref="O336:O337"/>
    <mergeCell ref="A338:A339"/>
    <mergeCell ref="B338:B339"/>
    <mergeCell ref="C338:C339"/>
    <mergeCell ref="D338:D339"/>
    <mergeCell ref="E338:E339"/>
    <mergeCell ref="J342:J343"/>
    <mergeCell ref="K342:K343"/>
    <mergeCell ref="L342:L343"/>
    <mergeCell ref="M342:M343"/>
    <mergeCell ref="N342:N343"/>
    <mergeCell ref="O342:O343"/>
    <mergeCell ref="N340:N341"/>
    <mergeCell ref="O340:O341"/>
    <mergeCell ref="A342:A343"/>
    <mergeCell ref="B342:B343"/>
    <mergeCell ref="C342:C343"/>
    <mergeCell ref="E342:E343"/>
    <mergeCell ref="F342:F343"/>
    <mergeCell ref="G342:G343"/>
    <mergeCell ref="H342:H343"/>
    <mergeCell ref="I342:I343"/>
    <mergeCell ref="H340:H341"/>
    <mergeCell ref="I340:I341"/>
    <mergeCell ref="J340:J341"/>
    <mergeCell ref="K340:K341"/>
    <mergeCell ref="L340:L341"/>
    <mergeCell ref="M340:M341"/>
    <mergeCell ref="M344:M345"/>
    <mergeCell ref="N344:N345"/>
    <mergeCell ref="O344:O345"/>
    <mergeCell ref="A346:A347"/>
    <mergeCell ref="B346:B347"/>
    <mergeCell ref="C346:C347"/>
    <mergeCell ref="E346:E347"/>
    <mergeCell ref="F346:F347"/>
    <mergeCell ref="G346:G347"/>
    <mergeCell ref="H346:H347"/>
    <mergeCell ref="G344:G345"/>
    <mergeCell ref="H344:H345"/>
    <mergeCell ref="I344:I345"/>
    <mergeCell ref="J344:J345"/>
    <mergeCell ref="K344:K345"/>
    <mergeCell ref="L344:L345"/>
    <mergeCell ref="A344:A345"/>
    <mergeCell ref="B344:B345"/>
    <mergeCell ref="C344:C345"/>
    <mergeCell ref="D344:D345"/>
    <mergeCell ref="E344:E345"/>
    <mergeCell ref="F344:F345"/>
    <mergeCell ref="L348:L349"/>
    <mergeCell ref="M348:M349"/>
    <mergeCell ref="N348:N349"/>
    <mergeCell ref="O348:O349"/>
    <mergeCell ref="A350:A352"/>
    <mergeCell ref="B350:B352"/>
    <mergeCell ref="C350:C352"/>
    <mergeCell ref="E351:E352"/>
    <mergeCell ref="F351:F352"/>
    <mergeCell ref="O346:O347"/>
    <mergeCell ref="A348:A349"/>
    <mergeCell ref="B348:B349"/>
    <mergeCell ref="C348:C349"/>
    <mergeCell ref="E348:E349"/>
    <mergeCell ref="F348:F349"/>
    <mergeCell ref="G348:G349"/>
    <mergeCell ref="H348:H349"/>
    <mergeCell ref="I348:I349"/>
    <mergeCell ref="J348:J349"/>
    <mergeCell ref="I346:I347"/>
    <mergeCell ref="J346:J347"/>
    <mergeCell ref="K346:K347"/>
    <mergeCell ref="L346:L347"/>
    <mergeCell ref="M346:M347"/>
    <mergeCell ref="N346:N347"/>
    <mergeCell ref="M351:M352"/>
    <mergeCell ref="N351:N352"/>
    <mergeCell ref="O351:O352"/>
    <mergeCell ref="B8:N8"/>
    <mergeCell ref="F364:F365"/>
    <mergeCell ref="G364:G365"/>
    <mergeCell ref="H364:H365"/>
    <mergeCell ref="I364:I365"/>
    <mergeCell ref="J364:J365"/>
    <mergeCell ref="K364:K365"/>
    <mergeCell ref="L364:L365"/>
    <mergeCell ref="M364:M365"/>
    <mergeCell ref="N364:N365"/>
    <mergeCell ref="O364:O365"/>
    <mergeCell ref="A354:A355"/>
    <mergeCell ref="B354:B355"/>
    <mergeCell ref="C354:C355"/>
    <mergeCell ref="E354:E355"/>
    <mergeCell ref="F354:F355"/>
    <mergeCell ref="G354:G355"/>
    <mergeCell ref="H354:H355"/>
    <mergeCell ref="G351:G352"/>
    <mergeCell ref="H351:H352"/>
    <mergeCell ref="I351:I352"/>
    <mergeCell ref="J351:J352"/>
    <mergeCell ref="K351:K352"/>
    <mergeCell ref="L351:L352"/>
    <mergeCell ref="O354:O355"/>
    <mergeCell ref="I354:I355"/>
    <mergeCell ref="J354:J355"/>
    <mergeCell ref="K354:K355"/>
    <mergeCell ref="L354:L355"/>
    <mergeCell ref="M354:M355"/>
    <mergeCell ref="N354:N355"/>
    <mergeCell ref="K348:K349"/>
    <mergeCell ref="A357:A358"/>
    <mergeCell ref="B357:B358"/>
    <mergeCell ref="C357:C358"/>
    <mergeCell ref="E357:E358"/>
    <mergeCell ref="F357:F358"/>
    <mergeCell ref="G357:G358"/>
    <mergeCell ref="H357:H358"/>
    <mergeCell ref="I357:I358"/>
    <mergeCell ref="J357:J358"/>
    <mergeCell ref="K357:K358"/>
    <mergeCell ref="L357:L358"/>
    <mergeCell ref="M357:M358"/>
    <mergeCell ref="N357:N358"/>
    <mergeCell ref="O357:O358"/>
    <mergeCell ref="A359:A360"/>
    <mergeCell ref="B359:B360"/>
    <mergeCell ref="C359:C360"/>
    <mergeCell ref="E359:E360"/>
    <mergeCell ref="F359:F360"/>
    <mergeCell ref="G359:G360"/>
    <mergeCell ref="H359:H360"/>
    <mergeCell ref="I359:I360"/>
    <mergeCell ref="J359:J360"/>
    <mergeCell ref="K359:K360"/>
    <mergeCell ref="L359:L360"/>
    <mergeCell ref="M359:M360"/>
    <mergeCell ref="N359:N360"/>
    <mergeCell ref="O359:O360"/>
    <mergeCell ref="A366:A367"/>
    <mergeCell ref="B366:B367"/>
    <mergeCell ref="C366:C367"/>
    <mergeCell ref="E366:E367"/>
    <mergeCell ref="F366:F367"/>
    <mergeCell ref="G366:G367"/>
    <mergeCell ref="H366:H367"/>
    <mergeCell ref="I366:I367"/>
    <mergeCell ref="J366:J367"/>
    <mergeCell ref="K366:K367"/>
    <mergeCell ref="L366:L367"/>
    <mergeCell ref="M366:M367"/>
    <mergeCell ref="N366:N367"/>
    <mergeCell ref="O366:O367"/>
    <mergeCell ref="A361:A362"/>
    <mergeCell ref="B361:B362"/>
    <mergeCell ref="C361:C362"/>
    <mergeCell ref="E361:E362"/>
    <mergeCell ref="F361:F362"/>
    <mergeCell ref="G361:G362"/>
    <mergeCell ref="H361:H362"/>
    <mergeCell ref="I361:I362"/>
    <mergeCell ref="J361:J362"/>
    <mergeCell ref="K361:K362"/>
    <mergeCell ref="L361:L362"/>
    <mergeCell ref="M361:M362"/>
    <mergeCell ref="N361:N362"/>
    <mergeCell ref="O361:O362"/>
    <mergeCell ref="A364:A365"/>
    <mergeCell ref="B364:B365"/>
    <mergeCell ref="C364:C365"/>
    <mergeCell ref="E364:E365"/>
    <mergeCell ref="J371:J372"/>
    <mergeCell ref="K371:K372"/>
    <mergeCell ref="L371:L372"/>
    <mergeCell ref="M371:M372"/>
    <mergeCell ref="N371:N372"/>
    <mergeCell ref="O371:O372"/>
    <mergeCell ref="A373:A374"/>
    <mergeCell ref="B373:B374"/>
    <mergeCell ref="C373:C374"/>
    <mergeCell ref="E373:E374"/>
    <mergeCell ref="F373:F374"/>
    <mergeCell ref="G373:G374"/>
    <mergeCell ref="H373:H374"/>
    <mergeCell ref="I373:I374"/>
    <mergeCell ref="J373:J374"/>
    <mergeCell ref="K373:K374"/>
    <mergeCell ref="L373:L374"/>
    <mergeCell ref="M373:M374"/>
    <mergeCell ref="N373:N374"/>
    <mergeCell ref="O373:O374"/>
    <mergeCell ref="A375:A376"/>
    <mergeCell ref="B375:B376"/>
    <mergeCell ref="C375:C376"/>
    <mergeCell ref="E375:E376"/>
    <mergeCell ref="F375:F376"/>
    <mergeCell ref="G375:G376"/>
    <mergeCell ref="H375:H376"/>
    <mergeCell ref="I375:I376"/>
    <mergeCell ref="J375:J376"/>
    <mergeCell ref="K375:K376"/>
    <mergeCell ref="L375:L376"/>
    <mergeCell ref="M375:M376"/>
    <mergeCell ref="N375:N376"/>
    <mergeCell ref="O375:O376"/>
    <mergeCell ref="O368:O369"/>
    <mergeCell ref="N368:N369"/>
    <mergeCell ref="M368:M369"/>
    <mergeCell ref="L368:L369"/>
    <mergeCell ref="K368:K369"/>
    <mergeCell ref="J368:J369"/>
    <mergeCell ref="E368:E369"/>
    <mergeCell ref="C368:C369"/>
    <mergeCell ref="B368:B369"/>
    <mergeCell ref="A368:A369"/>
    <mergeCell ref="A371:A372"/>
    <mergeCell ref="B371:B372"/>
    <mergeCell ref="C371:C372"/>
    <mergeCell ref="E371:E372"/>
    <mergeCell ref="F371:F372"/>
    <mergeCell ref="G371:G372"/>
    <mergeCell ref="H371:H372"/>
    <mergeCell ref="I371:I372"/>
    <mergeCell ref="A86:A95"/>
    <mergeCell ref="B86:B95"/>
    <mergeCell ref="C86:C95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E89:E90"/>
    <mergeCell ref="F89:F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E92:E93"/>
    <mergeCell ref="F92:F93"/>
    <mergeCell ref="G92:G93"/>
    <mergeCell ref="H92:H93"/>
    <mergeCell ref="I92:I93"/>
    <mergeCell ref="J92:J93"/>
    <mergeCell ref="K92:K93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O94:O95"/>
    <mergeCell ref="A96:A105"/>
    <mergeCell ref="B96:B105"/>
    <mergeCell ref="C96:C105"/>
    <mergeCell ref="E97:E98"/>
    <mergeCell ref="F97:F9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E99:E100"/>
    <mergeCell ref="F99:F100"/>
    <mergeCell ref="G99:G100"/>
    <mergeCell ref="H99:H100"/>
    <mergeCell ref="I99:I100"/>
    <mergeCell ref="J99:J100"/>
    <mergeCell ref="K99:K100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O102:O103"/>
    <mergeCell ref="E104:E105"/>
    <mergeCell ref="F104:F105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O104:O105"/>
    <mergeCell ref="A116:A125"/>
    <mergeCell ref="B116:B125"/>
    <mergeCell ref="C116:C125"/>
    <mergeCell ref="E117:E118"/>
    <mergeCell ref="F117:F118"/>
    <mergeCell ref="G117:G118"/>
    <mergeCell ref="H117:H118"/>
    <mergeCell ref="I117:I118"/>
    <mergeCell ref="J117:J118"/>
    <mergeCell ref="K117:K118"/>
    <mergeCell ref="L117:L118"/>
    <mergeCell ref="M117:M118"/>
    <mergeCell ref="N117:N118"/>
    <mergeCell ref="O117:O118"/>
    <mergeCell ref="E119:E120"/>
    <mergeCell ref="F119:F120"/>
    <mergeCell ref="G119:G120"/>
    <mergeCell ref="H119:H120"/>
    <mergeCell ref="I119:I120"/>
    <mergeCell ref="J119:J120"/>
    <mergeCell ref="K119:K120"/>
    <mergeCell ref="L119:L120"/>
    <mergeCell ref="M119:M120"/>
    <mergeCell ref="N119:N120"/>
    <mergeCell ref="O119:O120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O122:O123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M124:M125"/>
    <mergeCell ref="N124:N125"/>
    <mergeCell ref="O124:O125"/>
    <mergeCell ref="A126:A135"/>
    <mergeCell ref="B126:B135"/>
    <mergeCell ref="C126:C135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E129:E130"/>
    <mergeCell ref="F129:F130"/>
    <mergeCell ref="G129:G130"/>
    <mergeCell ref="H129:H130"/>
    <mergeCell ref="I129:I130"/>
    <mergeCell ref="J129:J130"/>
    <mergeCell ref="K129:K130"/>
    <mergeCell ref="L129:L130"/>
    <mergeCell ref="M129:M130"/>
    <mergeCell ref="N129:N130"/>
    <mergeCell ref="O129:O130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E134:E135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N134:N135"/>
    <mergeCell ref="O134:O135"/>
    <mergeCell ref="A177:A186"/>
    <mergeCell ref="B177:B186"/>
    <mergeCell ref="C177:C186"/>
    <mergeCell ref="E178:E179"/>
    <mergeCell ref="F178:F179"/>
    <mergeCell ref="G178:G179"/>
    <mergeCell ref="H178:H179"/>
    <mergeCell ref="I178:I179"/>
    <mergeCell ref="J178:J179"/>
    <mergeCell ref="K178:K179"/>
    <mergeCell ref="L178:L179"/>
    <mergeCell ref="M178:M179"/>
    <mergeCell ref="N178:N179"/>
    <mergeCell ref="O178:O179"/>
    <mergeCell ref="E180:E181"/>
    <mergeCell ref="F180:F181"/>
    <mergeCell ref="G180:G181"/>
    <mergeCell ref="H180:H181"/>
    <mergeCell ref="I180:I181"/>
    <mergeCell ref="J180:J181"/>
    <mergeCell ref="K180:K181"/>
    <mergeCell ref="N180:N181"/>
    <mergeCell ref="O180:O181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M183:M184"/>
    <mergeCell ref="N183:N184"/>
    <mergeCell ref="O183:O184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M185:M186"/>
    <mergeCell ref="N185:N186"/>
    <mergeCell ref="O185:O186"/>
    <mergeCell ref="A187:A196"/>
    <mergeCell ref="B187:B196"/>
    <mergeCell ref="C187:C196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M189"/>
    <mergeCell ref="N188:N189"/>
    <mergeCell ref="O188:O189"/>
    <mergeCell ref="E190:E191"/>
    <mergeCell ref="F190:F191"/>
    <mergeCell ref="G190:G191"/>
    <mergeCell ref="H190:H191"/>
    <mergeCell ref="I190:I191"/>
    <mergeCell ref="J190:J191"/>
    <mergeCell ref="K190:K191"/>
    <mergeCell ref="L190:L191"/>
    <mergeCell ref="M190:M191"/>
    <mergeCell ref="N190:N191"/>
    <mergeCell ref="O190:O191"/>
    <mergeCell ref="E193:E194"/>
    <mergeCell ref="F193:F194"/>
    <mergeCell ref="G193:G194"/>
    <mergeCell ref="H193:H194"/>
    <mergeCell ref="I193:I194"/>
    <mergeCell ref="J193:J194"/>
    <mergeCell ref="K193:K194"/>
    <mergeCell ref="L193:L194"/>
    <mergeCell ref="M193:M194"/>
    <mergeCell ref="N193:N194"/>
    <mergeCell ref="O193:O194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A217:A226"/>
    <mergeCell ref="B217:B226"/>
    <mergeCell ref="C217:C226"/>
    <mergeCell ref="E218:E219"/>
    <mergeCell ref="F218:F219"/>
    <mergeCell ref="G218:G219"/>
    <mergeCell ref="H218:H219"/>
    <mergeCell ref="I218:I219"/>
    <mergeCell ref="J218:J219"/>
    <mergeCell ref="K218:K219"/>
    <mergeCell ref="L218:L219"/>
    <mergeCell ref="M218:M219"/>
    <mergeCell ref="N218:N219"/>
    <mergeCell ref="O218:O219"/>
    <mergeCell ref="E220:E221"/>
    <mergeCell ref="F220:F221"/>
    <mergeCell ref="G220:G221"/>
    <mergeCell ref="H220:H221"/>
    <mergeCell ref="I220:I221"/>
    <mergeCell ref="J220:J221"/>
    <mergeCell ref="K220:K221"/>
    <mergeCell ref="L220:L221"/>
    <mergeCell ref="M220:M221"/>
    <mergeCell ref="N220:N221"/>
    <mergeCell ref="O220:O221"/>
    <mergeCell ref="E223:E224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3:N224"/>
    <mergeCell ref="O223:O224"/>
    <mergeCell ref="E225:E226"/>
    <mergeCell ref="F225:F226"/>
    <mergeCell ref="G225:G226"/>
    <mergeCell ref="H225:H226"/>
    <mergeCell ref="I225:I226"/>
    <mergeCell ref="J225:J226"/>
    <mergeCell ref="K225:K226"/>
    <mergeCell ref="L225:L226"/>
    <mergeCell ref="M225:M226"/>
    <mergeCell ref="N225:N226"/>
    <mergeCell ref="O225:O226"/>
    <mergeCell ref="A227:A236"/>
    <mergeCell ref="B227:B236"/>
    <mergeCell ref="C227:C236"/>
    <mergeCell ref="E228:E229"/>
    <mergeCell ref="F228:F229"/>
    <mergeCell ref="G228:G229"/>
    <mergeCell ref="H228:H229"/>
    <mergeCell ref="I228:I229"/>
    <mergeCell ref="J228:J229"/>
    <mergeCell ref="K228:K229"/>
    <mergeCell ref="L228:L229"/>
    <mergeCell ref="M228:M229"/>
    <mergeCell ref="N228:N229"/>
    <mergeCell ref="O228:O229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O230:O231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M233:M234"/>
    <mergeCell ref="N233:N234"/>
    <mergeCell ref="O233:O234"/>
    <mergeCell ref="E235:E236"/>
    <mergeCell ref="F235:F236"/>
    <mergeCell ref="G235:G236"/>
    <mergeCell ref="H235:H236"/>
    <mergeCell ref="I235:I236"/>
    <mergeCell ref="J235:J236"/>
    <mergeCell ref="K235:K236"/>
    <mergeCell ref="L235:L236"/>
    <mergeCell ref="M235:M236"/>
    <mergeCell ref="N235:N236"/>
    <mergeCell ref="O235:O236"/>
    <mergeCell ref="A257:A266"/>
    <mergeCell ref="B257:B266"/>
    <mergeCell ref="C257:C266"/>
    <mergeCell ref="E258:E259"/>
    <mergeCell ref="F258:F259"/>
    <mergeCell ref="G258:G259"/>
    <mergeCell ref="H258:H259"/>
    <mergeCell ref="I258:I259"/>
    <mergeCell ref="J258:J259"/>
    <mergeCell ref="K258:K259"/>
    <mergeCell ref="L258:L259"/>
    <mergeCell ref="M258:M259"/>
    <mergeCell ref="N258:N259"/>
    <mergeCell ref="O258:O259"/>
    <mergeCell ref="E260:E261"/>
    <mergeCell ref="F260:F261"/>
    <mergeCell ref="G260:G261"/>
    <mergeCell ref="H260:H261"/>
    <mergeCell ref="I260:I261"/>
    <mergeCell ref="J260:J261"/>
    <mergeCell ref="K260:K261"/>
    <mergeCell ref="L260:L261"/>
    <mergeCell ref="M260:M261"/>
    <mergeCell ref="N260:N261"/>
    <mergeCell ref="O260:O261"/>
    <mergeCell ref="E263:E264"/>
    <mergeCell ref="F263:F264"/>
    <mergeCell ref="G263:G264"/>
    <mergeCell ref="H263:H264"/>
    <mergeCell ref="I263:I264"/>
    <mergeCell ref="J263:J264"/>
    <mergeCell ref="K263:K264"/>
    <mergeCell ref="L263:L264"/>
    <mergeCell ref="M263:M264"/>
    <mergeCell ref="N263:N264"/>
    <mergeCell ref="O263:O264"/>
    <mergeCell ref="E265:E266"/>
    <mergeCell ref="F265:F266"/>
    <mergeCell ref="G265:G266"/>
    <mergeCell ref="H265:H266"/>
    <mergeCell ref="I265:I266"/>
    <mergeCell ref="J265:J266"/>
    <mergeCell ref="K265:K266"/>
    <mergeCell ref="L265:L266"/>
    <mergeCell ref="M265:M266"/>
    <mergeCell ref="N265:N266"/>
    <mergeCell ref="O265:O266"/>
    <mergeCell ref="A267:A276"/>
    <mergeCell ref="B267:B276"/>
    <mergeCell ref="C267:C276"/>
    <mergeCell ref="E268:E269"/>
    <mergeCell ref="F268:F269"/>
    <mergeCell ref="G268:G269"/>
    <mergeCell ref="H268:H269"/>
    <mergeCell ref="I268:I269"/>
    <mergeCell ref="J268:J269"/>
    <mergeCell ref="K268:K269"/>
    <mergeCell ref="L268:L269"/>
    <mergeCell ref="M268:M269"/>
    <mergeCell ref="N268:N269"/>
    <mergeCell ref="O268:O269"/>
    <mergeCell ref="E270:E271"/>
    <mergeCell ref="F270:F271"/>
    <mergeCell ref="G270:G271"/>
    <mergeCell ref="E275:E276"/>
    <mergeCell ref="F275:F276"/>
    <mergeCell ref="G275:G276"/>
    <mergeCell ref="H275:H276"/>
    <mergeCell ref="I275:I276"/>
    <mergeCell ref="J275:J276"/>
    <mergeCell ref="K275:K276"/>
    <mergeCell ref="L275:L276"/>
    <mergeCell ref="M275:M276"/>
    <mergeCell ref="N275:N276"/>
    <mergeCell ref="O275:O276"/>
    <mergeCell ref="H270:H271"/>
    <mergeCell ref="I270:I271"/>
    <mergeCell ref="J270:J271"/>
    <mergeCell ref="K270:K271"/>
    <mergeCell ref="L270:L271"/>
    <mergeCell ref="M270:M271"/>
    <mergeCell ref="N270:N271"/>
    <mergeCell ref="O270:O271"/>
    <mergeCell ref="E273:E274"/>
    <mergeCell ref="F273:F274"/>
    <mergeCell ref="G273:G274"/>
    <mergeCell ref="H273:H274"/>
    <mergeCell ref="I273:I274"/>
    <mergeCell ref="J273:J274"/>
    <mergeCell ref="K273:K274"/>
    <mergeCell ref="L273:L274"/>
    <mergeCell ref="M273:M274"/>
    <mergeCell ref="N273:N274"/>
    <mergeCell ref="O273:O274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verticalDpi="0" r:id="rId1"/>
  <rowBreaks count="6" manualBreakCount="6">
    <brk id="44" max="15" man="1"/>
    <brk id="85" max="15" man="1"/>
    <brk id="125" max="15" man="1"/>
    <brk id="165" max="15" man="1"/>
    <brk id="216" max="15" man="1"/>
    <brk id="25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Лист3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UOU26</cp:lastModifiedBy>
  <cp:lastPrinted>2022-01-12T09:56:39Z</cp:lastPrinted>
  <dcterms:created xsi:type="dcterms:W3CDTF">2020-11-16T07:06:50Z</dcterms:created>
  <dcterms:modified xsi:type="dcterms:W3CDTF">2022-01-12T10:06:21Z</dcterms:modified>
</cp:coreProperties>
</file>