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19416" windowHeight="90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5" i="1" l="1"/>
  <c r="M15" i="1" s="1"/>
  <c r="N15" i="1" s="1"/>
  <c r="O15" i="1" s="1"/>
  <c r="P15" i="1" s="1"/>
  <c r="Q15" i="1" s="1"/>
  <c r="R15" i="1" s="1"/>
  <c r="S15" i="1" s="1"/>
  <c r="T15" i="1" s="1"/>
  <c r="L14" i="1"/>
  <c r="M14" i="1" s="1"/>
  <c r="N14" i="1" s="1"/>
  <c r="O14" i="1" s="1"/>
  <c r="P14" i="1" s="1"/>
  <c r="Q14" i="1" s="1"/>
  <c r="R14" i="1" s="1"/>
  <c r="S14" i="1" s="1"/>
  <c r="T14" i="1" s="1"/>
  <c r="L13" i="1"/>
  <c r="M13" i="1" s="1"/>
  <c r="N13" i="1" s="1"/>
  <c r="O13" i="1" s="1"/>
  <c r="P13" i="1" s="1"/>
  <c r="Q13" i="1" s="1"/>
  <c r="R13" i="1" s="1"/>
  <c r="S13" i="1" s="1"/>
  <c r="T13" i="1" s="1"/>
  <c r="M12" i="1"/>
  <c r="N12" i="1" s="1"/>
  <c r="O12" i="1" s="1"/>
  <c r="P12" i="1" s="1"/>
  <c r="Q12" i="1" s="1"/>
  <c r="R12" i="1" s="1"/>
  <c r="S12" i="1" s="1"/>
  <c r="T12" i="1" s="1"/>
  <c r="L12" i="1"/>
  <c r="L4" i="1"/>
  <c r="M4" i="1" s="1"/>
  <c r="N4" i="1" s="1"/>
  <c r="O4" i="1" s="1"/>
  <c r="P4" i="1" s="1"/>
  <c r="Q4" i="1" s="1"/>
  <c r="R4" i="1" s="1"/>
  <c r="S4" i="1" s="1"/>
  <c r="T4" i="1" s="1"/>
  <c r="I30" i="1" l="1"/>
  <c r="H24" i="1" l="1"/>
  <c r="M17" i="1"/>
  <c r="N17" i="1"/>
  <c r="O17" i="1"/>
  <c r="P17" i="1"/>
  <c r="Q17" i="1"/>
  <c r="R17" i="1"/>
  <c r="S17" i="1"/>
  <c r="T17" i="1"/>
  <c r="L17" i="1"/>
  <c r="T24" i="1" l="1"/>
  <c r="S24" i="1"/>
  <c r="R24" i="1"/>
  <c r="Q24" i="1"/>
  <c r="P24" i="1"/>
  <c r="O24" i="1"/>
  <c r="M5" i="1"/>
  <c r="L5" i="1"/>
  <c r="K6" i="1" l="1"/>
  <c r="J24" i="1" l="1"/>
  <c r="K24" i="1" l="1"/>
  <c r="L24" i="1"/>
  <c r="M24" i="1"/>
  <c r="N24" i="1"/>
  <c r="I24" i="1"/>
  <c r="J18" i="1"/>
  <c r="H6" i="1"/>
  <c r="K18" i="1"/>
  <c r="E24" i="1"/>
  <c r="D24" i="1"/>
  <c r="C24" i="1"/>
  <c r="E12" i="1"/>
  <c r="E18" i="1" s="1"/>
  <c r="D19" i="1"/>
  <c r="D12" i="1"/>
  <c r="D18" i="1" s="1"/>
  <c r="C12" i="1"/>
  <c r="C20" i="1" s="1"/>
  <c r="G24" i="1"/>
  <c r="F24" i="1"/>
  <c r="F20" i="1"/>
  <c r="F18" i="1"/>
  <c r="G6" i="1"/>
  <c r="I6" i="1"/>
  <c r="F6" i="1"/>
  <c r="D6" i="1"/>
  <c r="E6" i="1"/>
  <c r="C6" i="1"/>
  <c r="J6" i="1"/>
  <c r="L6" i="1"/>
  <c r="G20" i="1"/>
  <c r="G18" i="1"/>
  <c r="I18" i="1"/>
  <c r="H18" i="1"/>
  <c r="L18" i="1"/>
  <c r="C18" i="1" l="1"/>
  <c r="E20" i="1"/>
  <c r="D20" i="1"/>
  <c r="N5" i="1"/>
  <c r="N6" i="1" s="1"/>
  <c r="O5" i="1"/>
  <c r="O6" i="1" s="1"/>
  <c r="M6" i="1"/>
  <c r="M18" i="1" l="1"/>
  <c r="P5" i="1"/>
  <c r="N18" i="1"/>
  <c r="P6" i="1" l="1"/>
  <c r="Q5" i="1"/>
  <c r="Q6" i="1" s="1"/>
  <c r="O18" i="1"/>
  <c r="R5" i="1" l="1"/>
  <c r="R6" i="1" s="1"/>
  <c r="P18" i="1"/>
  <c r="S5" i="1" l="1"/>
  <c r="S6" i="1" s="1"/>
  <c r="Q18" i="1"/>
  <c r="T5" i="1" l="1"/>
  <c r="T6" i="1" s="1"/>
  <c r="R18" i="1"/>
  <c r="S18" i="1" l="1"/>
  <c r="T18" i="1" l="1"/>
</calcChain>
</file>

<file path=xl/sharedStrings.xml><?xml version="1.0" encoding="utf-8"?>
<sst xmlns="http://schemas.openxmlformats.org/spreadsheetml/2006/main" count="142" uniqueCount="83">
  <si>
    <t>Наименование показателя</t>
  </si>
  <si>
    <t>2017 год</t>
  </si>
  <si>
    <t>2018 год</t>
  </si>
  <si>
    <t>2019 год</t>
  </si>
  <si>
    <t>2020 год</t>
  </si>
  <si>
    <t>2025 год</t>
  </si>
  <si>
    <t>2026 год</t>
  </si>
  <si>
    <t>2027 год</t>
  </si>
  <si>
    <t>2028 год</t>
  </si>
  <si>
    <t>2029 год</t>
  </si>
  <si>
    <t>2030 год</t>
  </si>
  <si>
    <t>2031 год</t>
  </si>
  <si>
    <t>2032 год</t>
  </si>
  <si>
    <t>2033 год</t>
  </si>
  <si>
    <t>2034 год</t>
  </si>
  <si>
    <t>2035 год</t>
  </si>
  <si>
    <t>____________
 О.В. Бякова</t>
  </si>
  <si>
    <t>Доходы</t>
  </si>
  <si>
    <t>Расходы</t>
  </si>
  <si>
    <t>Дефицит (профицит)</t>
  </si>
  <si>
    <t>2036 год</t>
  </si>
  <si>
    <t>2016 год</t>
  </si>
  <si>
    <r>
      <t xml:space="preserve">2.    Прогноз основных характеристик </t>
    </r>
    <r>
      <rPr>
        <sz val="12"/>
        <color indexed="10"/>
        <rFont val="Times New Roman"/>
        <family val="1"/>
        <charset val="204"/>
      </rPr>
      <t xml:space="preserve">консолидированного </t>
    </r>
    <r>
      <rPr>
        <sz val="12"/>
        <color indexed="8"/>
        <rFont val="Times New Roman"/>
        <family val="1"/>
        <charset val="204"/>
      </rPr>
      <t xml:space="preserve">бюджета Уржумского муниципального района, </t>
    </r>
    <r>
      <rPr>
        <sz val="12"/>
        <color rgb="FFFF0000"/>
        <rFont val="Times New Roman"/>
        <family val="1"/>
        <charset val="204"/>
      </rPr>
      <t>тыс. рублей</t>
    </r>
  </si>
  <si>
    <r>
      <t>3.    Прогноз основных характеристик бюджета Уржумского</t>
    </r>
    <r>
      <rPr>
        <b/>
        <sz val="12"/>
        <color indexed="10"/>
        <rFont val="Times New Roman"/>
        <family val="1"/>
        <charset val="204"/>
      </rPr>
      <t xml:space="preserve"> муниципального района, тыс. рублей</t>
    </r>
  </si>
  <si>
    <t>№ п/п</t>
  </si>
  <si>
    <t>1.</t>
  </si>
  <si>
    <t>Доходы, тыс. рублей</t>
  </si>
  <si>
    <t>Налоговые доходы</t>
  </si>
  <si>
    <t>1.1.</t>
  </si>
  <si>
    <t>Неналоговые доходы</t>
  </si>
  <si>
    <t>1.2.</t>
  </si>
  <si>
    <t>Безвозмездные поступления</t>
  </si>
  <si>
    <t xml:space="preserve">1.3. </t>
  </si>
  <si>
    <t>Расходы, тыс. рублей</t>
  </si>
  <si>
    <t xml:space="preserve">2. </t>
  </si>
  <si>
    <t>Дефицит (профицит), тыс. рублей</t>
  </si>
  <si>
    <t xml:space="preserve">3. </t>
  </si>
  <si>
    <t xml:space="preserve">4. </t>
  </si>
  <si>
    <t>Муниципальный долг Уржумского муниципального района, тыс. рублей</t>
  </si>
  <si>
    <t>5.</t>
  </si>
  <si>
    <t>Общий объем обязательств Уржумского муниципального района, возникающих при исполнении концессионных соглашений (в размере платы концедента, капитального гранта), обязательств перед юридическими лицами, являющимися стороной соглашений о государственно-частном  партнерстве, обязательств по уплате лизинговых платежей по договорам финансовой аренды (лизинга)</t>
  </si>
  <si>
    <t>Программные расходы</t>
  </si>
  <si>
    <t>Муниципальная программа  "Управление муниципальными финансами и регулирование межбюджетных отношений"</t>
  </si>
  <si>
    <t>Расходы в рамках реализации национального проекта</t>
  </si>
  <si>
    <t>2.</t>
  </si>
  <si>
    <t>Муниципальная программа "Функционирование администрации Уржумского муниципального района"</t>
  </si>
  <si>
    <t>3.</t>
  </si>
  <si>
    <t>Муниципальная программа "Развитие образования Уржумского муниципального района"</t>
  </si>
  <si>
    <t>4.</t>
  </si>
  <si>
    <t>Муниципальная программа "Развитие культуры Уржумского муниципального района Кировской области"</t>
  </si>
  <si>
    <t>Муниципальная программа "Развитие агропромышленного комплекса Уржумского муниципального района Кировской области"</t>
  </si>
  <si>
    <t>6.</t>
  </si>
  <si>
    <t>Муниципальная программа "Управление муниципальным имуществом и земельными ресурсами муниципального образования Уржумский муниципальный район Кировской области"</t>
  </si>
  <si>
    <t>7.</t>
  </si>
  <si>
    <t>Муниципальная программа "Развитие коммунальной и жилищной инфраструктуры на территории Уржумского муниципального района"</t>
  </si>
  <si>
    <t>8.</t>
  </si>
  <si>
    <t>Муниципальная программа "Развитие строительства и архитектуры в Уржумском муниципальном районе"</t>
  </si>
  <si>
    <t>9.</t>
  </si>
  <si>
    <t>Муниципальная программа "Энергоэффективность и развитие энергетики на территории Уржумского муниципального района"</t>
  </si>
  <si>
    <t>10.</t>
  </si>
  <si>
    <t>Муниципальная программа "Охрана окружающей среды на территории Уржумского муниципального района"</t>
  </si>
  <si>
    <t>11.</t>
  </si>
  <si>
    <t>Муниципальная программа "Поддержка и развитие малого и среднего предпринимательства в Уржумском муниципальном районе Кировской области"</t>
  </si>
  <si>
    <t>12.</t>
  </si>
  <si>
    <t>Муниципальная программа "Развитие транспортной системы в Уржумском муниципальном районе Кировской области"</t>
  </si>
  <si>
    <t>13.</t>
  </si>
  <si>
    <t>Муниципальная программа "Развитие физической культуры и спорта в Уржумском муниципальном районе Кировской области"</t>
  </si>
  <si>
    <t>14.</t>
  </si>
  <si>
    <t>Муниципальная программа "Профилактика правонарушений и преступлений в Уржумском районе Кировской области"</t>
  </si>
  <si>
    <t>15.</t>
  </si>
  <si>
    <t>Муниципальная программа "Демографическое развитие Уржумского района Кировской области"</t>
  </si>
  <si>
    <t>16.</t>
  </si>
  <si>
    <t>Муниципальная программа "Обеспечение защиты населения и территорий Уржумского муниципального района Кировской области"</t>
  </si>
  <si>
    <t>17.</t>
  </si>
  <si>
    <t>Муниципальная программа "Профилактика терроризма и экстремизма на территории Уржумского муниципального района"</t>
  </si>
  <si>
    <t>18.</t>
  </si>
  <si>
    <t xml:space="preserve">Муниципальная программа "Формирование законопослушного поведения участников дорожного движения на территории Уржумского муниципального района" </t>
  </si>
  <si>
    <t>19.</t>
  </si>
  <si>
    <t xml:space="preserve">Муниципальная программа "Формирование здорового образа жизни среди населения Уржумского муниципального района" </t>
  </si>
  <si>
    <r>
      <t xml:space="preserve">4.              Показатели финансового обеспечения муниципальных программ Уржумского муниципального района, </t>
    </r>
    <r>
      <rPr>
        <b/>
        <sz val="12"/>
        <color rgb="FFFF0000"/>
        <rFont val="Times New Roman"/>
        <family val="1"/>
        <charset val="204"/>
      </rPr>
      <t>тыс. рублей***</t>
    </r>
  </si>
  <si>
    <t>** Заполняется при утверждении бюджетного прогноза Уржумского муниципального района на долгосрочный период.</t>
  </si>
  <si>
    <r>
      <t xml:space="preserve">*** Указывается финансовое обеспечение муниципальной программы Уржумского муниципального района </t>
    </r>
    <r>
      <rPr>
        <sz val="11"/>
        <color rgb="FFFF0000"/>
        <rFont val="Calibri"/>
        <family val="2"/>
        <charset val="204"/>
        <scheme val="minor"/>
      </rPr>
      <t>на период ее действия</t>
    </r>
    <r>
      <rPr>
        <sz val="11"/>
        <color theme="1"/>
        <rFont val="Calibri"/>
        <family val="2"/>
        <charset val="204"/>
        <scheme val="minor"/>
      </rPr>
      <t xml:space="preserve"> и расходы, осуществляемые в рамках реализации национального проекта.</t>
    </r>
  </si>
  <si>
    <r>
      <t>2024 год
(отчет</t>
    </r>
    <r>
      <rPr>
        <sz val="12"/>
        <color rgb="FFFF0000"/>
        <rFont val="Times New Roman"/>
        <family val="1"/>
        <charset val="204"/>
      </rPr>
      <t>**</t>
    </r>
    <r>
      <rPr>
        <sz val="12"/>
        <color indexed="8"/>
        <rFont val="Times New Roman"/>
        <family val="1"/>
        <charset val="204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</si>
</sst>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2"/>
      <color indexed="1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indexed="10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0" fontId="0" fillId="0" borderId="0" xfId="0" applyFill="1"/>
    <xf numFmtId="0" fontId="1" fillId="0" borderId="6" xfId="0" applyFont="1" applyBorder="1" applyAlignment="1">
      <alignment horizontal="justify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3" fillId="0" borderId="0" xfId="0" applyFont="1"/>
    <xf numFmtId="0" fontId="1" fillId="2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7" fillId="0" borderId="0" xfId="0" applyFont="1" applyFill="1"/>
    <xf numFmtId="0" fontId="8" fillId="0" borderId="0" xfId="0" applyFont="1" applyFill="1"/>
    <xf numFmtId="0" fontId="1" fillId="0" borderId="2" xfId="0" applyFont="1" applyFill="1" applyBorder="1" applyAlignment="1">
      <alignment vertical="center" wrapText="1"/>
    </xf>
    <xf numFmtId="164" fontId="1" fillId="0" borderId="2" xfId="0" applyNumberFormat="1" applyFont="1" applyFill="1" applyBorder="1" applyAlignment="1">
      <alignment vertical="center" wrapText="1"/>
    </xf>
    <xf numFmtId="164" fontId="1" fillId="0" borderId="3" xfId="0" applyNumberFormat="1" applyFont="1" applyFill="1" applyBorder="1" applyAlignment="1">
      <alignment vertical="center" wrapText="1"/>
    </xf>
    <xf numFmtId="164" fontId="1" fillId="4" borderId="3" xfId="0" applyNumberFormat="1" applyFont="1" applyFill="1" applyBorder="1" applyAlignment="1">
      <alignment vertical="center" wrapText="1"/>
    </xf>
    <xf numFmtId="164" fontId="1" fillId="4" borderId="10" xfId="0" applyNumberFormat="1" applyFont="1" applyFill="1" applyBorder="1" applyAlignment="1">
      <alignment vertical="center" wrapText="1"/>
    </xf>
    <xf numFmtId="164" fontId="1" fillId="4" borderId="6" xfId="0" applyNumberFormat="1" applyFont="1" applyFill="1" applyBorder="1" applyAlignment="1">
      <alignment vertical="center" wrapText="1"/>
    </xf>
    <xf numFmtId="164" fontId="1" fillId="4" borderId="13" xfId="0" applyNumberFormat="1" applyFont="1" applyFill="1" applyBorder="1" applyAlignment="1">
      <alignment vertical="center" wrapText="1"/>
    </xf>
    <xf numFmtId="164" fontId="1" fillId="4" borderId="2" xfId="0" applyNumberFormat="1" applyFont="1" applyFill="1" applyBorder="1" applyAlignment="1">
      <alignment vertical="center" wrapText="1"/>
    </xf>
    <xf numFmtId="164" fontId="1" fillId="4" borderId="14" xfId="0" applyNumberFormat="1" applyFont="1" applyFill="1" applyBorder="1" applyAlignment="1">
      <alignment vertical="center" wrapText="1"/>
    </xf>
    <xf numFmtId="164" fontId="1" fillId="4" borderId="1" xfId="0" applyNumberFormat="1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164" fontId="7" fillId="0" borderId="0" xfId="0" applyNumberFormat="1" applyFont="1" applyFill="1"/>
    <xf numFmtId="1" fontId="1" fillId="0" borderId="2" xfId="0" applyNumberFormat="1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4" xfId="0" applyFont="1" applyFill="1" applyBorder="1" applyAlignment="1">
      <alignment vertical="center" wrapText="1"/>
    </xf>
    <xf numFmtId="164" fontId="1" fillId="0" borderId="4" xfId="0" applyNumberFormat="1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164" fontId="1" fillId="0" borderId="5" xfId="0" applyNumberFormat="1" applyFont="1" applyFill="1" applyBorder="1" applyAlignment="1">
      <alignment vertical="center"/>
    </xf>
    <xf numFmtId="164" fontId="1" fillId="0" borderId="6" xfId="0" applyNumberFormat="1" applyFont="1" applyFill="1" applyBorder="1" applyAlignment="1">
      <alignment vertical="center"/>
    </xf>
    <xf numFmtId="164" fontId="1" fillId="0" borderId="13" xfId="0" applyNumberFormat="1" applyFont="1" applyFill="1" applyBorder="1" applyAlignment="1">
      <alignment vertical="center"/>
    </xf>
    <xf numFmtId="164" fontId="1" fillId="0" borderId="0" xfId="0" applyNumberFormat="1" applyFont="1" applyFill="1" applyBorder="1" applyAlignment="1">
      <alignment vertical="center"/>
    </xf>
    <xf numFmtId="164" fontId="1" fillId="0" borderId="9" xfId="0" applyNumberFormat="1" applyFont="1" applyFill="1" applyBorder="1" applyAlignment="1">
      <alignment vertical="center"/>
    </xf>
    <xf numFmtId="0" fontId="11" fillId="0" borderId="8" xfId="0" applyFont="1" applyFill="1" applyBorder="1" applyAlignment="1">
      <alignment vertical="center" wrapText="1"/>
    </xf>
    <xf numFmtId="164" fontId="1" fillId="0" borderId="8" xfId="0" applyNumberFormat="1" applyFont="1" applyFill="1" applyBorder="1" applyAlignment="1">
      <alignment vertical="center" wrapText="1"/>
    </xf>
    <xf numFmtId="1" fontId="1" fillId="0" borderId="5" xfId="0" applyNumberFormat="1" applyFont="1" applyFill="1" applyBorder="1" applyAlignment="1">
      <alignment vertical="center"/>
    </xf>
    <xf numFmtId="164" fontId="1" fillId="0" borderId="10" xfId="0" applyNumberFormat="1" applyFont="1" applyFill="1" applyBorder="1" applyAlignment="1">
      <alignment vertical="center"/>
    </xf>
    <xf numFmtId="164" fontId="1" fillId="0" borderId="11" xfId="0" applyNumberFormat="1" applyFont="1" applyFill="1" applyBorder="1" applyAlignment="1">
      <alignment vertical="center"/>
    </xf>
    <xf numFmtId="164" fontId="1" fillId="0" borderId="12" xfId="0" applyNumberFormat="1" applyFont="1" applyFill="1" applyBorder="1" applyAlignment="1">
      <alignment vertical="center"/>
    </xf>
    <xf numFmtId="0" fontId="1" fillId="0" borderId="7" xfId="0" applyFont="1" applyFill="1" applyBorder="1" applyAlignment="1">
      <alignment vertical="center" wrapText="1"/>
    </xf>
    <xf numFmtId="164" fontId="1" fillId="0" borderId="12" xfId="0" applyNumberFormat="1" applyFont="1" applyFill="1" applyBorder="1" applyAlignment="1">
      <alignment vertical="center" wrapText="1"/>
    </xf>
    <xf numFmtId="0" fontId="1" fillId="0" borderId="13" xfId="0" applyFont="1" applyFill="1" applyBorder="1" applyAlignment="1">
      <alignment vertical="center" wrapText="1"/>
    </xf>
    <xf numFmtId="0" fontId="7" fillId="0" borderId="0" xfId="0" applyFont="1"/>
    <xf numFmtId="0" fontId="7" fillId="0" borderId="0" xfId="0" applyFont="1" applyAlignment="1"/>
    <xf numFmtId="0" fontId="0" fillId="0" borderId="6" xfId="0" applyBorder="1"/>
    <xf numFmtId="0" fontId="3" fillId="0" borderId="6" xfId="0" applyFont="1" applyBorder="1"/>
    <xf numFmtId="164" fontId="1" fillId="4" borderId="4" xfId="0" applyNumberFormat="1" applyFont="1" applyFill="1" applyBorder="1" applyAlignment="1">
      <alignment vertical="center" wrapText="1"/>
    </xf>
    <xf numFmtId="164" fontId="1" fillId="4" borderId="15" xfId="0" applyNumberFormat="1" applyFont="1" applyFill="1" applyBorder="1" applyAlignment="1">
      <alignment vertical="center" wrapText="1"/>
    </xf>
    <xf numFmtId="0" fontId="3" fillId="0" borderId="6" xfId="0" applyFont="1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6" xfId="0" applyFill="1" applyBorder="1" applyAlignment="1">
      <alignment vertical="top"/>
    </xf>
    <xf numFmtId="164" fontId="1" fillId="0" borderId="16" xfId="0" applyNumberFormat="1" applyFont="1" applyFill="1" applyBorder="1" applyAlignment="1">
      <alignment vertical="center"/>
    </xf>
    <xf numFmtId="0" fontId="11" fillId="0" borderId="4" xfId="0" applyFont="1" applyFill="1" applyBorder="1" applyAlignment="1">
      <alignment vertical="center" wrapText="1"/>
    </xf>
    <xf numFmtId="164" fontId="1" fillId="0" borderId="6" xfId="0" applyNumberFormat="1" applyFont="1" applyFill="1" applyBorder="1" applyAlignment="1">
      <alignment vertical="center" wrapText="1"/>
    </xf>
    <xf numFmtId="164" fontId="1" fillId="0" borderId="3" xfId="0" applyNumberFormat="1" applyFont="1" applyFill="1" applyBorder="1" applyAlignment="1">
      <alignment vertical="center"/>
    </xf>
    <xf numFmtId="0" fontId="1" fillId="0" borderId="12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0" fillId="0" borderId="0" xfId="0" applyBorder="1"/>
    <xf numFmtId="164" fontId="1" fillId="0" borderId="17" xfId="0" applyNumberFormat="1" applyFont="1" applyFill="1" applyBorder="1" applyAlignment="1">
      <alignment vertical="center"/>
    </xf>
    <xf numFmtId="164" fontId="1" fillId="0" borderId="7" xfId="0" applyNumberFormat="1" applyFont="1" applyFill="1" applyBorder="1" applyAlignment="1">
      <alignment vertical="center" wrapText="1"/>
    </xf>
    <xf numFmtId="164" fontId="1" fillId="0" borderId="10" xfId="0" applyNumberFormat="1" applyFont="1" applyFill="1" applyBorder="1" applyAlignment="1">
      <alignment vertical="center" wrapText="1"/>
    </xf>
    <xf numFmtId="164" fontId="1" fillId="0" borderId="13" xfId="0" applyNumberFormat="1" applyFont="1" applyFill="1" applyBorder="1" applyAlignment="1">
      <alignment vertical="center" wrapText="1"/>
    </xf>
    <xf numFmtId="164" fontId="1" fillId="0" borderId="11" xfId="0" applyNumberFormat="1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vertical="center" wrapText="1"/>
    </xf>
    <xf numFmtId="0" fontId="1" fillId="0" borderId="1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1" fillId="0" borderId="0" xfId="0" applyFont="1" applyFill="1" applyAlignment="1">
      <alignment horizontal="left" vertical="center" wrapText="1"/>
    </xf>
    <xf numFmtId="0" fontId="0" fillId="0" borderId="0" xfId="0" applyAlignment="1"/>
    <xf numFmtId="0" fontId="1" fillId="2" borderId="10" xfId="0" applyFont="1" applyFill="1" applyBorder="1" applyAlignment="1">
      <alignment horizontal="center" vertical="center" wrapText="1"/>
    </xf>
    <xf numFmtId="0" fontId="0" fillId="0" borderId="8" xfId="0" applyBorder="1" applyAlignment="1"/>
    <xf numFmtId="0" fontId="1" fillId="0" borderId="10" xfId="0" applyFont="1" applyBorder="1" applyAlignment="1">
      <alignment horizontal="justify" vertical="center" wrapText="1"/>
    </xf>
    <xf numFmtId="0" fontId="1" fillId="0" borderId="10" xfId="0" applyFont="1" applyFill="1" applyBorder="1" applyAlignment="1">
      <alignment horizontal="justify" vertical="center" wrapText="1"/>
    </xf>
    <xf numFmtId="0" fontId="9" fillId="0" borderId="0" xfId="0" applyFont="1" applyFill="1" applyAlignment="1">
      <alignment horizontal="left" vertical="center" wrapText="1"/>
    </xf>
    <xf numFmtId="0" fontId="0" fillId="0" borderId="11" xfId="0" applyBorder="1" applyAlignment="1"/>
    <xf numFmtId="0" fontId="0" fillId="0" borderId="1" xfId="0" applyBorder="1" applyAlignment="1"/>
    <xf numFmtId="0" fontId="9" fillId="0" borderId="0" xfId="0" applyFont="1" applyFill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6"/>
  <sheetViews>
    <sheetView tabSelected="1" zoomScale="75" zoomScaleNormal="96" workbookViewId="0">
      <selection activeCell="AA26" sqref="AA26"/>
    </sheetView>
  </sheetViews>
  <sheetFormatPr defaultRowHeight="15.6" x14ac:dyDescent="0.3"/>
  <cols>
    <col min="2" max="2" width="27" style="45" customWidth="1"/>
    <col min="3" max="3" width="11.5546875" style="11" hidden="1" customWidth="1"/>
    <col min="4" max="4" width="12.44140625" style="11" hidden="1" customWidth="1"/>
    <col min="5" max="5" width="10.5546875" style="11" hidden="1" customWidth="1"/>
    <col min="6" max="6" width="11.6640625" style="11" hidden="1" customWidth="1"/>
    <col min="7" max="7" width="10.6640625" style="11" hidden="1" customWidth="1"/>
    <col min="8" max="8" width="11.44140625" style="11" customWidth="1"/>
    <col min="9" max="9" width="10.5546875" style="11" customWidth="1"/>
    <col min="10" max="10" width="12.6640625" style="11" customWidth="1"/>
    <col min="11" max="11" width="10.5546875" style="11" customWidth="1"/>
    <col min="12" max="12" width="10" style="11" customWidth="1"/>
    <col min="13" max="14" width="9.6640625" style="11" customWidth="1"/>
    <col min="15" max="16" width="10.6640625" style="11" customWidth="1"/>
    <col min="17" max="17" width="10.33203125" style="11" customWidth="1"/>
    <col min="18" max="18" width="10.6640625" style="11" customWidth="1"/>
    <col min="19" max="19" width="10.33203125" style="11" customWidth="1"/>
    <col min="20" max="20" width="11" style="11" customWidth="1"/>
  </cols>
  <sheetData>
    <row r="1" spans="1:20" ht="32.1" customHeight="1" x14ac:dyDescent="0.3">
      <c r="A1" s="75" t="s">
        <v>22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</row>
    <row r="2" spans="1:20" ht="16.2" thickBot="1" x14ac:dyDescent="0.35">
      <c r="B2" s="10"/>
      <c r="H2" s="12"/>
    </row>
    <row r="3" spans="1:20" ht="31.8" thickBot="1" x14ac:dyDescent="0.35">
      <c r="A3" s="77" t="s">
        <v>0</v>
      </c>
      <c r="B3" s="78"/>
      <c r="C3" s="5" t="s">
        <v>21</v>
      </c>
      <c r="D3" s="5" t="s">
        <v>1</v>
      </c>
      <c r="E3" s="5" t="s">
        <v>2</v>
      </c>
      <c r="F3" s="5" t="s">
        <v>3</v>
      </c>
      <c r="G3" s="5" t="s">
        <v>4</v>
      </c>
      <c r="H3" s="9" t="s">
        <v>82</v>
      </c>
      <c r="I3" s="5" t="s">
        <v>5</v>
      </c>
      <c r="J3" s="5" t="s">
        <v>6</v>
      </c>
      <c r="K3" s="5" t="s">
        <v>7</v>
      </c>
      <c r="L3" s="5" t="s">
        <v>8</v>
      </c>
      <c r="M3" s="5" t="s">
        <v>9</v>
      </c>
      <c r="N3" s="5" t="s">
        <v>10</v>
      </c>
      <c r="O3" s="5" t="s">
        <v>11</v>
      </c>
      <c r="P3" s="5" t="s">
        <v>12</v>
      </c>
      <c r="Q3" s="9" t="s">
        <v>13</v>
      </c>
      <c r="R3" s="5" t="s">
        <v>14</v>
      </c>
      <c r="S3" s="5" t="s">
        <v>15</v>
      </c>
      <c r="T3" s="9" t="s">
        <v>20</v>
      </c>
    </row>
    <row r="4" spans="1:20" ht="21" customHeight="1" thickBot="1" x14ac:dyDescent="0.35">
      <c r="A4" s="79" t="s">
        <v>17</v>
      </c>
      <c r="B4" s="78"/>
      <c r="C4" s="13">
        <v>894138.6</v>
      </c>
      <c r="D4" s="13">
        <v>552661.6</v>
      </c>
      <c r="E4" s="13">
        <v>593095</v>
      </c>
      <c r="F4" s="13">
        <v>562274.80000000005</v>
      </c>
      <c r="G4" s="13">
        <v>653752.19999999995</v>
      </c>
      <c r="H4" s="14">
        <v>877566</v>
      </c>
      <c r="I4" s="14">
        <v>940893.1</v>
      </c>
      <c r="J4" s="14">
        <v>797739</v>
      </c>
      <c r="K4" s="14">
        <v>970271.3</v>
      </c>
      <c r="L4" s="14">
        <f>K4*1.044</f>
        <v>1012963.2372000001</v>
      </c>
      <c r="M4" s="14">
        <f t="shared" ref="M4:T4" si="0">L4*1.044</f>
        <v>1057533.6196368001</v>
      </c>
      <c r="N4" s="14">
        <f t="shared" si="0"/>
        <v>1104065.0989008194</v>
      </c>
      <c r="O4" s="14">
        <f t="shared" si="0"/>
        <v>1152643.9632524555</v>
      </c>
      <c r="P4" s="14">
        <f t="shared" si="0"/>
        <v>1203360.2976355636</v>
      </c>
      <c r="Q4" s="14">
        <f t="shared" si="0"/>
        <v>1256308.1507315284</v>
      </c>
      <c r="R4" s="14">
        <f t="shared" si="0"/>
        <v>1311585.7093637157</v>
      </c>
      <c r="S4" s="14">
        <f t="shared" si="0"/>
        <v>1369295.4805757194</v>
      </c>
      <c r="T4" s="14">
        <f t="shared" si="0"/>
        <v>1429544.481721051</v>
      </c>
    </row>
    <row r="5" spans="1:20" ht="20.100000000000001" customHeight="1" thickBot="1" x14ac:dyDescent="0.35">
      <c r="A5" s="80" t="s">
        <v>18</v>
      </c>
      <c r="B5" s="78"/>
      <c r="C5" s="13">
        <v>888787.4</v>
      </c>
      <c r="D5" s="13">
        <v>559552.4</v>
      </c>
      <c r="E5" s="13">
        <v>585050.80000000005</v>
      </c>
      <c r="F5" s="13">
        <v>563890.6</v>
      </c>
      <c r="G5" s="13">
        <v>644011.30000000005</v>
      </c>
      <c r="H5" s="14">
        <v>894490.4</v>
      </c>
      <c r="I5" s="14">
        <v>958217.2</v>
      </c>
      <c r="J5" s="14">
        <v>797739</v>
      </c>
      <c r="K5" s="14">
        <v>970271.3</v>
      </c>
      <c r="L5" s="16">
        <f t="shared" ref="L5:M5" si="1">L4</f>
        <v>1012963.2372000001</v>
      </c>
      <c r="M5" s="17">
        <f t="shared" si="1"/>
        <v>1057533.6196368001</v>
      </c>
      <c r="N5" s="18">
        <f>N4</f>
        <v>1104065.0989008194</v>
      </c>
      <c r="O5" s="17">
        <f t="shared" ref="O5:T5" si="2">O4</f>
        <v>1152643.9632524555</v>
      </c>
      <c r="P5" s="18">
        <f t="shared" si="2"/>
        <v>1203360.2976355636</v>
      </c>
      <c r="Q5" s="19">
        <f t="shared" si="2"/>
        <v>1256308.1507315284</v>
      </c>
      <c r="R5" s="18">
        <f t="shared" si="2"/>
        <v>1311585.7093637157</v>
      </c>
      <c r="S5" s="19">
        <f t="shared" si="2"/>
        <v>1369295.4805757194</v>
      </c>
      <c r="T5" s="18">
        <f t="shared" si="2"/>
        <v>1429544.481721051</v>
      </c>
    </row>
    <row r="6" spans="1:20" ht="39" customHeight="1" thickBot="1" x14ac:dyDescent="0.35">
      <c r="A6" s="80" t="s">
        <v>19</v>
      </c>
      <c r="B6" s="78"/>
      <c r="C6" s="13">
        <f t="shared" ref="C6:N6" si="3">C4-C5</f>
        <v>5351.1999999999534</v>
      </c>
      <c r="D6" s="13">
        <f t="shared" si="3"/>
        <v>-6890.8000000000466</v>
      </c>
      <c r="E6" s="13">
        <f t="shared" si="3"/>
        <v>8044.1999999999534</v>
      </c>
      <c r="F6" s="13">
        <f t="shared" si="3"/>
        <v>-1615.7999999999302</v>
      </c>
      <c r="G6" s="13">
        <f t="shared" si="3"/>
        <v>9740.8999999999069</v>
      </c>
      <c r="H6" s="20">
        <f t="shared" si="3"/>
        <v>-16924.400000000023</v>
      </c>
      <c r="I6" s="20">
        <f t="shared" si="3"/>
        <v>-17324.099999999977</v>
      </c>
      <c r="J6" s="20">
        <f t="shared" si="3"/>
        <v>0</v>
      </c>
      <c r="K6" s="20">
        <f>K4-K5</f>
        <v>0</v>
      </c>
      <c r="L6" s="20">
        <f t="shared" si="3"/>
        <v>0</v>
      </c>
      <c r="M6" s="20">
        <f t="shared" si="3"/>
        <v>0</v>
      </c>
      <c r="N6" s="16">
        <f t="shared" si="3"/>
        <v>0</v>
      </c>
      <c r="O6" s="21">
        <f t="shared" ref="O6:T6" si="4">O4-O5</f>
        <v>0</v>
      </c>
      <c r="P6" s="22">
        <f t="shared" si="4"/>
        <v>0</v>
      </c>
      <c r="Q6" s="16">
        <f t="shared" si="4"/>
        <v>0</v>
      </c>
      <c r="R6" s="22">
        <f t="shared" si="4"/>
        <v>0</v>
      </c>
      <c r="S6" s="16">
        <f t="shared" si="4"/>
        <v>0</v>
      </c>
      <c r="T6" s="22">
        <f t="shared" si="4"/>
        <v>0</v>
      </c>
    </row>
    <row r="7" spans="1:20" x14ac:dyDescent="0.3">
      <c r="B7" s="10"/>
    </row>
    <row r="8" spans="1:20" x14ac:dyDescent="0.3">
      <c r="B8" s="23"/>
      <c r="J8" s="24"/>
    </row>
    <row r="9" spans="1:20" ht="33.6" customHeight="1" x14ac:dyDescent="0.3">
      <c r="A9" s="81" t="s">
        <v>23</v>
      </c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</row>
    <row r="10" spans="1:20" ht="16.2" thickBot="1" x14ac:dyDescent="0.35">
      <c r="B10" s="23"/>
      <c r="H10" s="12"/>
      <c r="I10" s="24"/>
      <c r="J10" s="24"/>
      <c r="K10" s="24"/>
      <c r="L10" s="24"/>
    </row>
    <row r="11" spans="1:20" ht="31.8" thickBot="1" x14ac:dyDescent="0.35">
      <c r="A11" s="5" t="s">
        <v>24</v>
      </c>
      <c r="B11" s="9" t="s">
        <v>0</v>
      </c>
      <c r="C11" s="5" t="s">
        <v>21</v>
      </c>
      <c r="D11" s="5" t="s">
        <v>1</v>
      </c>
      <c r="E11" s="5" t="s">
        <v>2</v>
      </c>
      <c r="F11" s="5" t="s">
        <v>3</v>
      </c>
      <c r="G11" s="5" t="s">
        <v>4</v>
      </c>
      <c r="H11" s="9" t="s">
        <v>82</v>
      </c>
      <c r="I11" s="5" t="s">
        <v>5</v>
      </c>
      <c r="J11" s="5" t="s">
        <v>6</v>
      </c>
      <c r="K11" s="5" t="s">
        <v>7</v>
      </c>
      <c r="L11" s="5" t="s">
        <v>8</v>
      </c>
      <c r="M11" s="5" t="s">
        <v>9</v>
      </c>
      <c r="N11" s="5" t="s">
        <v>10</v>
      </c>
      <c r="O11" s="5" t="s">
        <v>11</v>
      </c>
      <c r="P11" s="5" t="s">
        <v>12</v>
      </c>
      <c r="Q11" s="9" t="s">
        <v>13</v>
      </c>
      <c r="R11" s="5" t="s">
        <v>14</v>
      </c>
      <c r="S11" s="5" t="s">
        <v>15</v>
      </c>
      <c r="T11" s="9" t="s">
        <v>20</v>
      </c>
    </row>
    <row r="12" spans="1:20" ht="16.2" thickBot="1" x14ac:dyDescent="0.35">
      <c r="A12" s="47" t="s">
        <v>25</v>
      </c>
      <c r="B12" s="2" t="s">
        <v>26</v>
      </c>
      <c r="C12" s="13">
        <f>C13+C14+C15</f>
        <v>842950.60000000009</v>
      </c>
      <c r="D12" s="13">
        <f>D13+D14+D15</f>
        <v>505204.7</v>
      </c>
      <c r="E12" s="14">
        <f>E13+E14+E15</f>
        <v>528356.80000000005</v>
      </c>
      <c r="F12" s="13">
        <v>499331.2</v>
      </c>
      <c r="G12" s="14">
        <v>583554.4</v>
      </c>
      <c r="H12" s="14">
        <v>779666.9</v>
      </c>
      <c r="I12" s="14">
        <v>752467.9</v>
      </c>
      <c r="J12" s="14">
        <v>718180.2</v>
      </c>
      <c r="K12" s="14">
        <v>892716</v>
      </c>
      <c r="L12" s="14">
        <f>K12*1.044</f>
        <v>931995.50400000007</v>
      </c>
      <c r="M12" s="14">
        <f t="shared" ref="M12:T15" si="5">L12*1.044</f>
        <v>973003.30617600016</v>
      </c>
      <c r="N12" s="14">
        <f t="shared" si="5"/>
        <v>1015815.4516477442</v>
      </c>
      <c r="O12" s="14">
        <f t="shared" si="5"/>
        <v>1060511.3315202449</v>
      </c>
      <c r="P12" s="14">
        <f t="shared" si="5"/>
        <v>1107173.8301071357</v>
      </c>
      <c r="Q12" s="14">
        <f t="shared" si="5"/>
        <v>1155889.4786318496</v>
      </c>
      <c r="R12" s="14">
        <f t="shared" si="5"/>
        <v>1206748.6156916511</v>
      </c>
      <c r="S12" s="14">
        <f t="shared" si="5"/>
        <v>1259845.5547820837</v>
      </c>
      <c r="T12" s="14">
        <f t="shared" si="5"/>
        <v>1315278.7591924954</v>
      </c>
    </row>
    <row r="13" spans="1:20" ht="18" customHeight="1" thickBot="1" x14ac:dyDescent="0.35">
      <c r="A13" s="47" t="s">
        <v>28</v>
      </c>
      <c r="B13" s="2" t="s">
        <v>27</v>
      </c>
      <c r="C13" s="13">
        <v>134509.9</v>
      </c>
      <c r="D13" s="13">
        <v>133170.70000000001</v>
      </c>
      <c r="E13" s="13">
        <v>87649.5</v>
      </c>
      <c r="F13" s="13">
        <v>93628.2</v>
      </c>
      <c r="G13" s="13">
        <v>97521.7</v>
      </c>
      <c r="H13" s="14">
        <v>152890.79999999999</v>
      </c>
      <c r="I13" s="14">
        <v>203147.1</v>
      </c>
      <c r="J13" s="14">
        <v>204482</v>
      </c>
      <c r="K13" s="14">
        <v>213606.3</v>
      </c>
      <c r="L13" s="14">
        <f>K13*1.044</f>
        <v>223004.97719999999</v>
      </c>
      <c r="M13" s="14">
        <f t="shared" si="5"/>
        <v>232817.19619680001</v>
      </c>
      <c r="N13" s="14">
        <f t="shared" si="5"/>
        <v>243061.15282945923</v>
      </c>
      <c r="O13" s="14">
        <f t="shared" si="5"/>
        <v>253755.84355395543</v>
      </c>
      <c r="P13" s="14">
        <f t="shared" si="5"/>
        <v>264921.10067032947</v>
      </c>
      <c r="Q13" s="14">
        <f t="shared" si="5"/>
        <v>276577.629099824</v>
      </c>
      <c r="R13" s="14">
        <f t="shared" si="5"/>
        <v>288747.04478021624</v>
      </c>
      <c r="S13" s="14">
        <f t="shared" si="5"/>
        <v>301451.91475054575</v>
      </c>
      <c r="T13" s="14">
        <f t="shared" si="5"/>
        <v>314715.79899956979</v>
      </c>
    </row>
    <row r="14" spans="1:20" ht="18.600000000000001" customHeight="1" thickBot="1" x14ac:dyDescent="0.35">
      <c r="A14" s="47" t="s">
        <v>30</v>
      </c>
      <c r="B14" s="2" t="s">
        <v>29</v>
      </c>
      <c r="C14" s="13">
        <v>33596.300000000003</v>
      </c>
      <c r="D14" s="13">
        <v>37491</v>
      </c>
      <c r="E14" s="13">
        <v>37738.6</v>
      </c>
      <c r="F14" s="13">
        <v>40209.9</v>
      </c>
      <c r="G14" s="13">
        <v>32347.3</v>
      </c>
      <c r="H14" s="14">
        <v>34897.1</v>
      </c>
      <c r="I14" s="14">
        <v>25571.599999999999</v>
      </c>
      <c r="J14" s="14">
        <v>26758.2</v>
      </c>
      <c r="K14" s="14">
        <v>27846.9</v>
      </c>
      <c r="L14" s="14">
        <f>K14*1.044</f>
        <v>29072.163600000003</v>
      </c>
      <c r="M14" s="14">
        <f t="shared" si="5"/>
        <v>30351.338798400004</v>
      </c>
      <c r="N14" s="14">
        <f t="shared" si="5"/>
        <v>31686.797705529603</v>
      </c>
      <c r="O14" s="14">
        <f t="shared" si="5"/>
        <v>33081.016804572908</v>
      </c>
      <c r="P14" s="14">
        <f t="shared" si="5"/>
        <v>34536.58154397412</v>
      </c>
      <c r="Q14" s="14">
        <f t="shared" si="5"/>
        <v>36056.191131908985</v>
      </c>
      <c r="R14" s="14">
        <f t="shared" si="5"/>
        <v>37642.66354171298</v>
      </c>
      <c r="S14" s="14">
        <f t="shared" si="5"/>
        <v>39298.94073754835</v>
      </c>
      <c r="T14" s="14">
        <f t="shared" si="5"/>
        <v>41028.094130000478</v>
      </c>
    </row>
    <row r="15" spans="1:20" ht="19.2" customHeight="1" x14ac:dyDescent="0.3">
      <c r="A15" s="82" t="s">
        <v>32</v>
      </c>
      <c r="B15" s="73" t="s">
        <v>31</v>
      </c>
      <c r="C15" s="71">
        <v>674844.4</v>
      </c>
      <c r="D15" s="71">
        <v>334543</v>
      </c>
      <c r="E15" s="69">
        <v>402968.7</v>
      </c>
      <c r="F15" s="71">
        <v>365493.1</v>
      </c>
      <c r="G15" s="71">
        <v>453685.4</v>
      </c>
      <c r="H15" s="69">
        <v>591879</v>
      </c>
      <c r="I15" s="69">
        <v>523749.2</v>
      </c>
      <c r="J15" s="69">
        <v>486940</v>
      </c>
      <c r="K15" s="69">
        <v>651262.80000000005</v>
      </c>
      <c r="L15" s="69">
        <f>K15*1.044</f>
        <v>679918.36320000002</v>
      </c>
      <c r="M15" s="69">
        <f t="shared" si="5"/>
        <v>709834.77118080005</v>
      </c>
      <c r="N15" s="69">
        <f t="shared" si="5"/>
        <v>741067.50111275527</v>
      </c>
      <c r="O15" s="69">
        <f t="shared" si="5"/>
        <v>773674.4711617165</v>
      </c>
      <c r="P15" s="69">
        <f t="shared" si="5"/>
        <v>807716.14789283206</v>
      </c>
      <c r="Q15" s="69">
        <f t="shared" si="5"/>
        <v>843255.65840011672</v>
      </c>
      <c r="R15" s="69">
        <f t="shared" si="5"/>
        <v>880358.90736972191</v>
      </c>
      <c r="S15" s="69">
        <f t="shared" si="5"/>
        <v>919094.69929398969</v>
      </c>
      <c r="T15" s="69">
        <f t="shared" si="5"/>
        <v>959534.86606292531</v>
      </c>
    </row>
    <row r="16" spans="1:20" ht="12" customHeight="1" thickBot="1" x14ac:dyDescent="0.35">
      <c r="A16" s="83"/>
      <c r="B16" s="74"/>
      <c r="C16" s="72"/>
      <c r="D16" s="72"/>
      <c r="E16" s="70"/>
      <c r="F16" s="72"/>
      <c r="G16" s="72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</row>
    <row r="17" spans="1:21" ht="16.2" thickBot="1" x14ac:dyDescent="0.35">
      <c r="A17" s="47" t="s">
        <v>34</v>
      </c>
      <c r="B17" s="7" t="s">
        <v>33</v>
      </c>
      <c r="C17" s="13">
        <v>841852.2</v>
      </c>
      <c r="D17" s="13">
        <v>509873.3</v>
      </c>
      <c r="E17" s="14">
        <v>520035.9</v>
      </c>
      <c r="F17" s="13">
        <v>502960</v>
      </c>
      <c r="G17" s="14">
        <v>577601.9</v>
      </c>
      <c r="H17" s="14">
        <v>794269.2</v>
      </c>
      <c r="I17" s="14">
        <v>769792</v>
      </c>
      <c r="J17" s="14">
        <v>718180.2</v>
      </c>
      <c r="K17" s="14">
        <v>892716</v>
      </c>
      <c r="L17" s="14">
        <f>L12</f>
        <v>931995.50400000007</v>
      </c>
      <c r="M17" s="14">
        <f t="shared" ref="M17:T17" si="6">M12</f>
        <v>973003.30617600016</v>
      </c>
      <c r="N17" s="14">
        <f t="shared" si="6"/>
        <v>1015815.4516477442</v>
      </c>
      <c r="O17" s="14">
        <f t="shared" si="6"/>
        <v>1060511.3315202449</v>
      </c>
      <c r="P17" s="14">
        <f t="shared" si="6"/>
        <v>1107173.8301071357</v>
      </c>
      <c r="Q17" s="14">
        <f t="shared" si="6"/>
        <v>1155889.4786318496</v>
      </c>
      <c r="R17" s="14">
        <f t="shared" si="6"/>
        <v>1206748.6156916511</v>
      </c>
      <c r="S17" s="14">
        <f t="shared" si="6"/>
        <v>1259845.5547820837</v>
      </c>
      <c r="T17" s="14">
        <f t="shared" si="6"/>
        <v>1315278.7591924954</v>
      </c>
    </row>
    <row r="18" spans="1:21" ht="33.6" customHeight="1" thickBot="1" x14ac:dyDescent="0.35">
      <c r="A18" s="47" t="s">
        <v>36</v>
      </c>
      <c r="B18" s="2" t="s">
        <v>35</v>
      </c>
      <c r="C18" s="13">
        <f t="shared" ref="C18:T18" si="7">C12-C17</f>
        <v>1098.4000000001397</v>
      </c>
      <c r="D18" s="13">
        <f t="shared" si="7"/>
        <v>-4668.5999999999767</v>
      </c>
      <c r="E18" s="13">
        <f t="shared" si="7"/>
        <v>8320.9000000000233</v>
      </c>
      <c r="F18" s="13">
        <f t="shared" si="7"/>
        <v>-3628.7999999999884</v>
      </c>
      <c r="G18" s="14">
        <f t="shared" si="7"/>
        <v>5952.5</v>
      </c>
      <c r="H18" s="20">
        <f t="shared" si="7"/>
        <v>-14602.29999999993</v>
      </c>
      <c r="I18" s="20">
        <f t="shared" si="7"/>
        <v>-17324.099999999977</v>
      </c>
      <c r="J18" s="20">
        <f t="shared" si="7"/>
        <v>0</v>
      </c>
      <c r="K18" s="20">
        <f t="shared" si="7"/>
        <v>0</v>
      </c>
      <c r="L18" s="20">
        <f t="shared" si="7"/>
        <v>0</v>
      </c>
      <c r="M18" s="20">
        <f t="shared" si="7"/>
        <v>0</v>
      </c>
      <c r="N18" s="20">
        <f t="shared" si="7"/>
        <v>0</v>
      </c>
      <c r="O18" s="20">
        <f t="shared" si="7"/>
        <v>0</v>
      </c>
      <c r="P18" s="20">
        <f t="shared" si="7"/>
        <v>0</v>
      </c>
      <c r="Q18" s="20">
        <f t="shared" si="7"/>
        <v>0</v>
      </c>
      <c r="R18" s="20">
        <f t="shared" si="7"/>
        <v>0</v>
      </c>
      <c r="S18" s="20">
        <f t="shared" si="7"/>
        <v>0</v>
      </c>
      <c r="T18" s="20">
        <f t="shared" si="7"/>
        <v>0</v>
      </c>
    </row>
    <row r="19" spans="1:21" ht="66" customHeight="1" thickBot="1" x14ac:dyDescent="0.35">
      <c r="A19" s="47" t="s">
        <v>37</v>
      </c>
      <c r="B19" s="7" t="s">
        <v>38</v>
      </c>
      <c r="C19" s="13">
        <v>5350</v>
      </c>
      <c r="D19" s="13">
        <f>200+6000</f>
        <v>6200</v>
      </c>
      <c r="E19" s="13">
        <v>6200</v>
      </c>
      <c r="F19" s="13">
        <v>6000</v>
      </c>
      <c r="G19" s="13">
        <v>0</v>
      </c>
      <c r="H19" s="14">
        <v>0</v>
      </c>
      <c r="I19" s="13">
        <v>32321.9</v>
      </c>
      <c r="J19" s="13">
        <v>32321.9</v>
      </c>
      <c r="K19" s="13">
        <v>32321.9</v>
      </c>
      <c r="L19" s="14">
        <v>0</v>
      </c>
      <c r="M19" s="14">
        <v>0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4">
        <v>0</v>
      </c>
      <c r="T19" s="14">
        <v>0</v>
      </c>
    </row>
    <row r="20" spans="1:21" ht="292.2" customHeight="1" thickBot="1" x14ac:dyDescent="0.35">
      <c r="A20" s="47" t="s">
        <v>39</v>
      </c>
      <c r="B20" s="7" t="s">
        <v>40</v>
      </c>
      <c r="C20" s="14">
        <f>(C19/(C12-C15))*100</f>
        <v>3.1825120072906286</v>
      </c>
      <c r="D20" s="14">
        <f>(D19/(D12-D15))*100</f>
        <v>3.6329182235967412</v>
      </c>
      <c r="E20" s="14">
        <f>(E19/(E12-E15))*100</f>
        <v>4.9446478573325532</v>
      </c>
      <c r="F20" s="14">
        <f>(F19/(F12-F15))*100</f>
        <v>4.4830283753281002</v>
      </c>
      <c r="G20" s="25">
        <f>(G19/(G12-G15))*100</f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  <c r="T20" s="14">
        <v>0</v>
      </c>
    </row>
    <row r="21" spans="1:21" x14ac:dyDescent="0.3">
      <c r="B21" s="26"/>
    </row>
    <row r="22" spans="1:21" ht="33.6" customHeight="1" thickBot="1" x14ac:dyDescent="0.35">
      <c r="A22" s="84" t="s">
        <v>79</v>
      </c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</row>
    <row r="23" spans="1:21" ht="31.8" thickBot="1" x14ac:dyDescent="0.35">
      <c r="A23" s="5" t="s">
        <v>24</v>
      </c>
      <c r="B23" s="9" t="s">
        <v>0</v>
      </c>
      <c r="C23" s="5" t="s">
        <v>21</v>
      </c>
      <c r="D23" s="5" t="s">
        <v>1</v>
      </c>
      <c r="E23" s="5" t="s">
        <v>2</v>
      </c>
      <c r="F23" s="5" t="s">
        <v>3</v>
      </c>
      <c r="G23" s="5" t="s">
        <v>4</v>
      </c>
      <c r="H23" s="9" t="s">
        <v>82</v>
      </c>
      <c r="I23" s="5" t="s">
        <v>5</v>
      </c>
      <c r="J23" s="5" t="s">
        <v>6</v>
      </c>
      <c r="K23" s="5" t="s">
        <v>7</v>
      </c>
      <c r="L23" s="59" t="s">
        <v>8</v>
      </c>
      <c r="M23" s="59" t="s">
        <v>9</v>
      </c>
      <c r="N23" s="59" t="s">
        <v>10</v>
      </c>
      <c r="O23" s="59" t="s">
        <v>11</v>
      </c>
      <c r="P23" s="59" t="s">
        <v>12</v>
      </c>
      <c r="Q23" s="60" t="s">
        <v>13</v>
      </c>
      <c r="R23" s="59" t="s">
        <v>14</v>
      </c>
      <c r="S23" s="59" t="s">
        <v>15</v>
      </c>
      <c r="T23" s="60" t="s">
        <v>20</v>
      </c>
    </row>
    <row r="24" spans="1:21" s="8" customFormat="1" ht="38.1" customHeight="1" thickBot="1" x14ac:dyDescent="0.3">
      <c r="A24" s="48"/>
      <c r="B24" s="2" t="s">
        <v>41</v>
      </c>
      <c r="C24" s="27">
        <f t="shared" ref="C24:G24" si="8">C25+C27+C29+C31+C33+C35+C37+C39+C41+C43+C45+C47+C49+C51+C53+C55</f>
        <v>836613.70000000007</v>
      </c>
      <c r="D24" s="27">
        <f t="shared" si="8"/>
        <v>507738.19999999995</v>
      </c>
      <c r="E24" s="28">
        <f t="shared" si="8"/>
        <v>517804</v>
      </c>
      <c r="F24" s="27">
        <f t="shared" si="8"/>
        <v>500518.50000000012</v>
      </c>
      <c r="G24" s="27">
        <f t="shared" si="8"/>
        <v>574517.60000000009</v>
      </c>
      <c r="H24" s="49">
        <f>H25+H27+H29+H31+H33+H35+H37+H39+H41+H43+H45+H47+H49+H51+H53+H55+H57</f>
        <v>790297.90000000014</v>
      </c>
      <c r="I24" s="49">
        <f>I25+I27+I29+I31+I33+I35+I37+I39+I41+I43+I45+I47+I49+I51+I53+I55+I57</f>
        <v>766010.1</v>
      </c>
      <c r="J24" s="49">
        <f>J25+J27+J29+J31+J33+J35+J37+J39+J41+J43+J45+J47+J49+J51+J53+J55+J57+J59+J61</f>
        <v>714398.29999999993</v>
      </c>
      <c r="K24" s="49">
        <f t="shared" ref="K24:N24" si="9">K25+K27+K29+K31+K33+K35+K37+K39+K41+K43+K45+K47+K49+K51+K53+K55+K57+K59+K61</f>
        <v>888933.99999999988</v>
      </c>
      <c r="L24" s="49">
        <f t="shared" si="9"/>
        <v>0</v>
      </c>
      <c r="M24" s="49">
        <f t="shared" si="9"/>
        <v>0</v>
      </c>
      <c r="N24" s="50">
        <f t="shared" si="9"/>
        <v>0</v>
      </c>
      <c r="O24" s="50">
        <f t="shared" ref="O24:T24" si="10">O25+O27+O29+O31+O33+O35+O37+O39+O41+O43+O45+O47+O49+O51+O53+O55+O57+O59+O61</f>
        <v>0</v>
      </c>
      <c r="P24" s="50">
        <f t="shared" si="10"/>
        <v>0</v>
      </c>
      <c r="Q24" s="50">
        <f t="shared" si="10"/>
        <v>0</v>
      </c>
      <c r="R24" s="50">
        <f t="shared" si="10"/>
        <v>0</v>
      </c>
      <c r="S24" s="50">
        <f t="shared" si="10"/>
        <v>0</v>
      </c>
      <c r="T24" s="50">
        <f t="shared" si="10"/>
        <v>0</v>
      </c>
    </row>
    <row r="25" spans="1:21" s="8" customFormat="1" ht="103.8" customHeight="1" thickBot="1" x14ac:dyDescent="0.3">
      <c r="A25" s="51" t="s">
        <v>25</v>
      </c>
      <c r="B25" s="2" t="s">
        <v>42</v>
      </c>
      <c r="C25" s="29">
        <v>39831.300000000003</v>
      </c>
      <c r="D25" s="30">
        <v>43446.7</v>
      </c>
      <c r="E25" s="30">
        <v>50116</v>
      </c>
      <c r="F25" s="30">
        <v>50786.400000000001</v>
      </c>
      <c r="G25" s="30">
        <v>56362.8</v>
      </c>
      <c r="H25" s="30">
        <v>80885.5</v>
      </c>
      <c r="I25" s="31">
        <v>88130.6</v>
      </c>
      <c r="J25" s="32">
        <v>85467.199999999997</v>
      </c>
      <c r="K25" s="33">
        <v>91208.1</v>
      </c>
      <c r="L25" s="32">
        <v>0</v>
      </c>
      <c r="M25" s="33">
        <v>0</v>
      </c>
      <c r="N25" s="32">
        <v>0</v>
      </c>
      <c r="O25" s="32">
        <v>0</v>
      </c>
      <c r="P25" s="32">
        <v>0</v>
      </c>
      <c r="Q25" s="32">
        <v>0</v>
      </c>
      <c r="R25" s="32">
        <v>0</v>
      </c>
      <c r="S25" s="32">
        <v>0</v>
      </c>
      <c r="T25" s="32">
        <v>0</v>
      </c>
    </row>
    <row r="26" spans="1:21" s="8" customFormat="1" ht="52.2" customHeight="1" thickBot="1" x14ac:dyDescent="0.3">
      <c r="A26" s="51"/>
      <c r="B26" s="2" t="s">
        <v>43</v>
      </c>
      <c r="C26" s="27"/>
      <c r="D26" s="27"/>
      <c r="E26" s="27"/>
      <c r="F26" s="27"/>
      <c r="G26" s="27"/>
      <c r="H26" s="56">
        <v>0</v>
      </c>
      <c r="I26" s="54">
        <v>0</v>
      </c>
      <c r="J26" s="32">
        <v>0</v>
      </c>
      <c r="K26" s="33">
        <v>0</v>
      </c>
      <c r="L26" s="32">
        <v>0</v>
      </c>
      <c r="M26" s="33">
        <v>0</v>
      </c>
      <c r="N26" s="32">
        <v>0</v>
      </c>
      <c r="O26" s="32">
        <v>0</v>
      </c>
      <c r="P26" s="32">
        <v>0</v>
      </c>
      <c r="Q26" s="32">
        <v>0</v>
      </c>
      <c r="R26" s="32">
        <v>0</v>
      </c>
      <c r="S26" s="32">
        <v>0</v>
      </c>
      <c r="T26" s="32">
        <v>0</v>
      </c>
    </row>
    <row r="27" spans="1:21" ht="87.6" customHeight="1" thickBot="1" x14ac:dyDescent="0.35">
      <c r="A27" s="52" t="s">
        <v>44</v>
      </c>
      <c r="B27" s="2" t="s">
        <v>45</v>
      </c>
      <c r="C27" s="27">
        <v>34756.400000000001</v>
      </c>
      <c r="D27" s="27">
        <v>33951.599999999999</v>
      </c>
      <c r="E27" s="27">
        <v>40963.800000000003</v>
      </c>
      <c r="F27" s="27">
        <v>29057.200000000001</v>
      </c>
      <c r="G27" s="27">
        <v>33155.5</v>
      </c>
      <c r="H27" s="29">
        <v>55381.5</v>
      </c>
      <c r="I27" s="54">
        <v>64988.4</v>
      </c>
      <c r="J27" s="32">
        <v>58311.1</v>
      </c>
      <c r="K27" s="33">
        <v>53146.8</v>
      </c>
      <c r="L27" s="32">
        <v>0</v>
      </c>
      <c r="M27" s="33">
        <v>0</v>
      </c>
      <c r="N27" s="32">
        <v>0</v>
      </c>
      <c r="O27" s="32">
        <v>0</v>
      </c>
      <c r="P27" s="32">
        <v>0</v>
      </c>
      <c r="Q27" s="32">
        <v>0</v>
      </c>
      <c r="R27" s="32">
        <v>0</v>
      </c>
      <c r="S27" s="32">
        <v>0</v>
      </c>
      <c r="T27" s="32">
        <v>0</v>
      </c>
    </row>
    <row r="28" spans="1:21" ht="54" customHeight="1" thickBot="1" x14ac:dyDescent="0.35">
      <c r="A28" s="52"/>
      <c r="B28" s="2" t="s">
        <v>43</v>
      </c>
      <c r="C28" s="27"/>
      <c r="D28" s="27"/>
      <c r="E28" s="27"/>
      <c r="F28" s="27"/>
      <c r="G28" s="27"/>
      <c r="H28" s="28">
        <v>0</v>
      </c>
      <c r="I28" s="35">
        <v>0</v>
      </c>
      <c r="J28" s="32">
        <v>0</v>
      </c>
      <c r="K28" s="33">
        <v>0</v>
      </c>
      <c r="L28" s="32">
        <v>0</v>
      </c>
      <c r="M28" s="33">
        <v>0</v>
      </c>
      <c r="N28" s="32">
        <v>0</v>
      </c>
      <c r="O28" s="32">
        <v>0</v>
      </c>
      <c r="P28" s="32">
        <v>0</v>
      </c>
      <c r="Q28" s="32">
        <v>0</v>
      </c>
      <c r="R28" s="32">
        <v>0</v>
      </c>
      <c r="S28" s="32">
        <v>0</v>
      </c>
      <c r="T28" s="32">
        <v>0</v>
      </c>
    </row>
    <row r="29" spans="1:21" ht="69" customHeight="1" thickBot="1" x14ac:dyDescent="0.35">
      <c r="A29" s="52" t="s">
        <v>46</v>
      </c>
      <c r="B29" s="2" t="s">
        <v>47</v>
      </c>
      <c r="C29" s="29">
        <v>414488.6</v>
      </c>
      <c r="D29" s="30">
        <v>271750.09999999998</v>
      </c>
      <c r="E29" s="36">
        <v>275275.7</v>
      </c>
      <c r="F29" s="30">
        <v>289317.8</v>
      </c>
      <c r="G29" s="30">
        <v>284276.2</v>
      </c>
      <c r="H29" s="29">
        <v>401376.5</v>
      </c>
      <c r="I29" s="31">
        <v>414091</v>
      </c>
      <c r="J29" s="32">
        <v>395873.2</v>
      </c>
      <c r="K29" s="33">
        <v>399453.9</v>
      </c>
      <c r="L29" s="32">
        <v>0</v>
      </c>
      <c r="M29" s="33">
        <v>0</v>
      </c>
      <c r="N29" s="32">
        <v>0</v>
      </c>
      <c r="O29" s="32">
        <v>0</v>
      </c>
      <c r="P29" s="32">
        <v>0</v>
      </c>
      <c r="Q29" s="32">
        <v>0</v>
      </c>
      <c r="R29" s="32">
        <v>0</v>
      </c>
      <c r="S29" s="32">
        <v>0</v>
      </c>
      <c r="T29" s="32">
        <v>0</v>
      </c>
    </row>
    <row r="30" spans="1:21" ht="55.2" customHeight="1" thickBot="1" x14ac:dyDescent="0.35">
      <c r="A30" s="52"/>
      <c r="B30" s="2" t="s">
        <v>43</v>
      </c>
      <c r="C30" s="13"/>
      <c r="D30" s="27"/>
      <c r="E30" s="55"/>
      <c r="F30" s="27"/>
      <c r="G30" s="27"/>
      <c r="H30" s="56">
        <v>1436.6</v>
      </c>
      <c r="I30" s="54">
        <f>2012+25971</f>
        <v>27983</v>
      </c>
      <c r="J30" s="32">
        <v>25992.9</v>
      </c>
      <c r="K30" s="33">
        <v>26019.3</v>
      </c>
      <c r="L30" s="32">
        <v>0</v>
      </c>
      <c r="M30" s="33">
        <v>0</v>
      </c>
      <c r="N30" s="32">
        <v>0</v>
      </c>
      <c r="O30" s="32">
        <v>0</v>
      </c>
      <c r="P30" s="32">
        <v>0</v>
      </c>
      <c r="Q30" s="32">
        <v>0</v>
      </c>
      <c r="R30" s="32">
        <v>0</v>
      </c>
      <c r="S30" s="32">
        <v>0</v>
      </c>
      <c r="T30" s="32">
        <v>0</v>
      </c>
    </row>
    <row r="31" spans="1:21" ht="83.4" customHeight="1" thickBot="1" x14ac:dyDescent="0.35">
      <c r="A31" s="52" t="s">
        <v>48</v>
      </c>
      <c r="B31" s="1" t="s">
        <v>49</v>
      </c>
      <c r="C31" s="13">
        <v>15460.8</v>
      </c>
      <c r="D31" s="27">
        <v>18205.099999999999</v>
      </c>
      <c r="E31" s="27">
        <v>18595</v>
      </c>
      <c r="F31" s="27">
        <v>19534.7</v>
      </c>
      <c r="G31" s="27">
        <v>28321.7</v>
      </c>
      <c r="H31" s="29">
        <v>46825</v>
      </c>
      <c r="I31" s="54">
        <v>51230.3</v>
      </c>
      <c r="J31" s="32">
        <v>45961.8</v>
      </c>
      <c r="K31" s="33">
        <v>46154.1</v>
      </c>
      <c r="L31" s="32">
        <v>0</v>
      </c>
      <c r="M31" s="33">
        <v>0</v>
      </c>
      <c r="N31" s="32">
        <v>0</v>
      </c>
      <c r="O31" s="32">
        <v>0</v>
      </c>
      <c r="P31" s="32">
        <v>0</v>
      </c>
      <c r="Q31" s="32">
        <v>0</v>
      </c>
      <c r="R31" s="32">
        <v>0</v>
      </c>
      <c r="S31" s="32">
        <v>0</v>
      </c>
      <c r="T31" s="32">
        <v>0</v>
      </c>
      <c r="U31" s="3"/>
    </row>
    <row r="32" spans="1:21" ht="56.4" customHeight="1" thickBot="1" x14ac:dyDescent="0.35">
      <c r="A32" s="52"/>
      <c r="B32" s="2" t="s">
        <v>43</v>
      </c>
      <c r="C32" s="13"/>
      <c r="D32" s="27"/>
      <c r="E32" s="27"/>
      <c r="F32" s="27"/>
      <c r="G32" s="27"/>
      <c r="H32" s="27">
        <v>1390.9</v>
      </c>
      <c r="I32" s="35">
        <v>0</v>
      </c>
      <c r="J32" s="32">
        <v>0</v>
      </c>
      <c r="K32" s="33">
        <v>0</v>
      </c>
      <c r="L32" s="32">
        <v>0</v>
      </c>
      <c r="M32" s="33">
        <v>0</v>
      </c>
      <c r="N32" s="32">
        <v>0</v>
      </c>
      <c r="O32" s="32">
        <v>0</v>
      </c>
      <c r="P32" s="32">
        <v>0</v>
      </c>
      <c r="Q32" s="32">
        <v>0</v>
      </c>
      <c r="R32" s="32">
        <v>0</v>
      </c>
      <c r="S32" s="32">
        <v>0</v>
      </c>
      <c r="T32" s="32">
        <v>0</v>
      </c>
    </row>
    <row r="33" spans="1:22" ht="105" customHeight="1" thickBot="1" x14ac:dyDescent="0.35">
      <c r="A33" s="52" t="s">
        <v>39</v>
      </c>
      <c r="B33" s="7" t="s">
        <v>50</v>
      </c>
      <c r="C33" s="13">
        <v>241539.8</v>
      </c>
      <c r="D33" s="29">
        <v>44683.199999999997</v>
      </c>
      <c r="E33" s="30">
        <v>14128.7</v>
      </c>
      <c r="F33" s="30">
        <v>9745.9</v>
      </c>
      <c r="G33" s="30">
        <v>64779</v>
      </c>
      <c r="H33" s="30">
        <v>1235.3</v>
      </c>
      <c r="I33" s="31">
        <v>24492.7</v>
      </c>
      <c r="J33" s="32">
        <v>24382.7</v>
      </c>
      <c r="K33" s="33">
        <v>194354</v>
      </c>
      <c r="L33" s="32">
        <v>0</v>
      </c>
      <c r="M33" s="33">
        <v>0</v>
      </c>
      <c r="N33" s="32">
        <v>0</v>
      </c>
      <c r="O33" s="32">
        <v>0</v>
      </c>
      <c r="P33" s="32">
        <v>0</v>
      </c>
      <c r="Q33" s="32">
        <v>0</v>
      </c>
      <c r="R33" s="32">
        <v>0</v>
      </c>
      <c r="S33" s="32">
        <v>0</v>
      </c>
      <c r="T33" s="32">
        <v>0</v>
      </c>
    </row>
    <row r="34" spans="1:22" ht="52.8" customHeight="1" thickBot="1" x14ac:dyDescent="0.35">
      <c r="A34" s="52"/>
      <c r="B34" s="2" t="s">
        <v>43</v>
      </c>
      <c r="C34" s="13"/>
      <c r="D34" s="27"/>
      <c r="E34" s="27"/>
      <c r="F34" s="27"/>
      <c r="G34" s="27"/>
      <c r="H34" s="56">
        <v>0</v>
      </c>
      <c r="I34" s="54">
        <v>0</v>
      </c>
      <c r="J34" s="32">
        <v>0</v>
      </c>
      <c r="K34" s="33">
        <v>0</v>
      </c>
      <c r="L34" s="32">
        <v>0</v>
      </c>
      <c r="M34" s="33">
        <v>0</v>
      </c>
      <c r="N34" s="32">
        <v>0</v>
      </c>
      <c r="O34" s="32">
        <v>0</v>
      </c>
      <c r="P34" s="32">
        <v>0</v>
      </c>
      <c r="Q34" s="32">
        <v>0</v>
      </c>
      <c r="R34" s="32">
        <v>0</v>
      </c>
      <c r="S34" s="32">
        <v>0</v>
      </c>
      <c r="T34" s="32">
        <v>0</v>
      </c>
    </row>
    <row r="35" spans="1:22" ht="135.6" customHeight="1" thickBot="1" x14ac:dyDescent="0.35">
      <c r="A35" s="52" t="s">
        <v>51</v>
      </c>
      <c r="B35" s="2" t="s">
        <v>52</v>
      </c>
      <c r="C35" s="13">
        <v>1614.5</v>
      </c>
      <c r="D35" s="27">
        <v>4534.5</v>
      </c>
      <c r="E35" s="27">
        <v>3563.5</v>
      </c>
      <c r="F35" s="27">
        <v>3661.2</v>
      </c>
      <c r="G35" s="27">
        <v>1392.6</v>
      </c>
      <c r="H35" s="29">
        <v>3122.1</v>
      </c>
      <c r="I35" s="54">
        <v>2768.3</v>
      </c>
      <c r="J35" s="32">
        <v>2327.1999999999998</v>
      </c>
      <c r="K35" s="33">
        <v>2369.1</v>
      </c>
      <c r="L35" s="32">
        <v>0</v>
      </c>
      <c r="M35" s="33">
        <v>0</v>
      </c>
      <c r="N35" s="32">
        <v>0</v>
      </c>
      <c r="O35" s="32">
        <v>0</v>
      </c>
      <c r="P35" s="32">
        <v>0</v>
      </c>
      <c r="Q35" s="32">
        <v>0</v>
      </c>
      <c r="R35" s="32">
        <v>0</v>
      </c>
      <c r="S35" s="32">
        <v>0</v>
      </c>
      <c r="T35" s="32">
        <v>0</v>
      </c>
    </row>
    <row r="36" spans="1:22" ht="56.4" customHeight="1" thickBot="1" x14ac:dyDescent="0.35">
      <c r="A36" s="52"/>
      <c r="B36" s="2" t="s">
        <v>43</v>
      </c>
      <c r="C36" s="13"/>
      <c r="D36" s="27"/>
      <c r="E36" s="27"/>
      <c r="F36" s="27"/>
      <c r="G36" s="27"/>
      <c r="H36" s="28">
        <v>0</v>
      </c>
      <c r="I36" s="35">
        <v>500</v>
      </c>
      <c r="J36" s="32">
        <v>0</v>
      </c>
      <c r="K36" s="33">
        <v>0</v>
      </c>
      <c r="L36" s="32">
        <v>0</v>
      </c>
      <c r="M36" s="33">
        <v>0</v>
      </c>
      <c r="N36" s="32">
        <v>0</v>
      </c>
      <c r="O36" s="32">
        <v>0</v>
      </c>
      <c r="P36" s="32">
        <v>0</v>
      </c>
      <c r="Q36" s="32">
        <v>0</v>
      </c>
      <c r="R36" s="32">
        <v>0</v>
      </c>
      <c r="S36" s="32">
        <v>0</v>
      </c>
      <c r="T36" s="32">
        <v>0</v>
      </c>
    </row>
    <row r="37" spans="1:22" ht="88.2" customHeight="1" thickBot="1" x14ac:dyDescent="0.35">
      <c r="A37" s="52" t="s">
        <v>53</v>
      </c>
      <c r="B37" s="2" t="s">
        <v>54</v>
      </c>
      <c r="C37" s="13">
        <v>9624.2999999999993</v>
      </c>
      <c r="D37" s="29">
        <v>10180.9</v>
      </c>
      <c r="E37" s="30">
        <v>5970.5</v>
      </c>
      <c r="F37" s="30">
        <v>2303.5</v>
      </c>
      <c r="G37" s="30">
        <v>9408.2999999999993</v>
      </c>
      <c r="H37" s="30">
        <v>12504.8</v>
      </c>
      <c r="I37" s="31">
        <v>9582.2000000000007</v>
      </c>
      <c r="J37" s="32">
        <v>478.1</v>
      </c>
      <c r="K37" s="33">
        <v>550</v>
      </c>
      <c r="L37" s="32">
        <v>0</v>
      </c>
      <c r="M37" s="33">
        <v>0</v>
      </c>
      <c r="N37" s="32">
        <v>0</v>
      </c>
      <c r="O37" s="32">
        <v>0</v>
      </c>
      <c r="P37" s="32">
        <v>0</v>
      </c>
      <c r="Q37" s="32">
        <v>0</v>
      </c>
      <c r="R37" s="32">
        <v>0</v>
      </c>
      <c r="S37" s="32">
        <v>0</v>
      </c>
      <c r="T37" s="32">
        <v>0</v>
      </c>
      <c r="V37" s="3"/>
    </row>
    <row r="38" spans="1:22" ht="52.8" customHeight="1" thickBot="1" x14ac:dyDescent="0.35">
      <c r="A38" s="52"/>
      <c r="B38" s="2" t="s">
        <v>43</v>
      </c>
      <c r="C38" s="13"/>
      <c r="D38" s="27"/>
      <c r="E38" s="27"/>
      <c r="F38" s="27"/>
      <c r="G38" s="27"/>
      <c r="H38" s="56">
        <v>0</v>
      </c>
      <c r="I38" s="54">
        <v>0</v>
      </c>
      <c r="J38" s="32">
        <v>0</v>
      </c>
      <c r="K38" s="33">
        <v>0</v>
      </c>
      <c r="L38" s="32">
        <v>0</v>
      </c>
      <c r="M38" s="33">
        <v>0</v>
      </c>
      <c r="N38" s="32">
        <v>0</v>
      </c>
      <c r="O38" s="32">
        <v>0</v>
      </c>
      <c r="P38" s="32">
        <v>0</v>
      </c>
      <c r="Q38" s="32">
        <v>0</v>
      </c>
      <c r="R38" s="32">
        <v>0</v>
      </c>
      <c r="S38" s="32">
        <v>0</v>
      </c>
      <c r="T38" s="32">
        <v>0</v>
      </c>
    </row>
    <row r="39" spans="1:22" ht="69.599999999999994" customHeight="1" thickBot="1" x14ac:dyDescent="0.35">
      <c r="A39" s="52" t="s">
        <v>55</v>
      </c>
      <c r="B39" s="2" t="s">
        <v>56</v>
      </c>
      <c r="C39" s="13">
        <v>581.70000000000005</v>
      </c>
      <c r="D39" s="27">
        <v>378.4</v>
      </c>
      <c r="E39" s="27">
        <v>25076.5</v>
      </c>
      <c r="F39" s="27">
        <v>8245.2000000000007</v>
      </c>
      <c r="G39" s="27">
        <v>13598.2</v>
      </c>
      <c r="H39" s="29">
        <v>2204.9</v>
      </c>
      <c r="I39" s="54">
        <v>1723.4</v>
      </c>
      <c r="J39" s="32">
        <v>93</v>
      </c>
      <c r="K39" s="33">
        <v>95</v>
      </c>
      <c r="L39" s="32">
        <v>0</v>
      </c>
      <c r="M39" s="33">
        <v>0</v>
      </c>
      <c r="N39" s="32">
        <v>0</v>
      </c>
      <c r="O39" s="32">
        <v>0</v>
      </c>
      <c r="P39" s="32">
        <v>0</v>
      </c>
      <c r="Q39" s="32">
        <v>0</v>
      </c>
      <c r="R39" s="32">
        <v>0</v>
      </c>
      <c r="S39" s="32">
        <v>0</v>
      </c>
      <c r="T39" s="32">
        <v>0</v>
      </c>
    </row>
    <row r="40" spans="1:22" ht="55.2" customHeight="1" thickBot="1" x14ac:dyDescent="0.35">
      <c r="A40" s="52"/>
      <c r="B40" s="2" t="s">
        <v>43</v>
      </c>
      <c r="C40" s="13"/>
      <c r="D40" s="27"/>
      <c r="E40" s="27"/>
      <c r="F40" s="27"/>
      <c r="G40" s="27"/>
      <c r="H40" s="28">
        <v>0</v>
      </c>
      <c r="I40" s="35">
        <v>1545</v>
      </c>
      <c r="J40" s="32">
        <v>0</v>
      </c>
      <c r="K40" s="33">
        <v>0</v>
      </c>
      <c r="L40" s="32">
        <v>0</v>
      </c>
      <c r="M40" s="33">
        <v>0</v>
      </c>
      <c r="N40" s="32">
        <v>0</v>
      </c>
      <c r="O40" s="32">
        <v>0</v>
      </c>
      <c r="P40" s="32">
        <v>0</v>
      </c>
      <c r="Q40" s="32">
        <v>0</v>
      </c>
      <c r="R40" s="32">
        <v>0</v>
      </c>
      <c r="S40" s="32">
        <v>0</v>
      </c>
      <c r="T40" s="32">
        <v>0</v>
      </c>
    </row>
    <row r="41" spans="1:22" ht="84.6" customHeight="1" thickBot="1" x14ac:dyDescent="0.35">
      <c r="A41" s="52" t="s">
        <v>57</v>
      </c>
      <c r="B41" s="2" t="s">
        <v>58</v>
      </c>
      <c r="C41" s="13">
        <v>164.5</v>
      </c>
      <c r="D41" s="29">
        <v>103.7</v>
      </c>
      <c r="E41" s="30">
        <v>137.9</v>
      </c>
      <c r="F41" s="30">
        <v>0</v>
      </c>
      <c r="G41" s="30">
        <v>349.9</v>
      </c>
      <c r="H41" s="30">
        <v>1518.9</v>
      </c>
      <c r="I41" s="31">
        <v>2251</v>
      </c>
      <c r="J41" s="32">
        <v>101</v>
      </c>
      <c r="K41" s="33">
        <v>101</v>
      </c>
      <c r="L41" s="32">
        <v>0</v>
      </c>
      <c r="M41" s="33">
        <v>0</v>
      </c>
      <c r="N41" s="32">
        <v>0</v>
      </c>
      <c r="O41" s="32">
        <v>0</v>
      </c>
      <c r="P41" s="32">
        <v>0</v>
      </c>
      <c r="Q41" s="32">
        <v>0</v>
      </c>
      <c r="R41" s="32">
        <v>0</v>
      </c>
      <c r="S41" s="32">
        <v>0</v>
      </c>
      <c r="T41" s="32">
        <v>0</v>
      </c>
    </row>
    <row r="42" spans="1:22" ht="50.4" customHeight="1" thickBot="1" x14ac:dyDescent="0.35">
      <c r="A42" s="52"/>
      <c r="B42" s="2" t="s">
        <v>43</v>
      </c>
      <c r="C42" s="13"/>
      <c r="D42" s="13"/>
      <c r="E42" s="13"/>
      <c r="F42" s="27"/>
      <c r="G42" s="27"/>
      <c r="H42" s="56">
        <v>0</v>
      </c>
      <c r="I42" s="54">
        <v>0</v>
      </c>
      <c r="J42" s="32">
        <v>0</v>
      </c>
      <c r="K42" s="33">
        <v>0</v>
      </c>
      <c r="L42" s="32">
        <v>0</v>
      </c>
      <c r="M42" s="33">
        <v>0</v>
      </c>
      <c r="N42" s="32">
        <v>0</v>
      </c>
      <c r="O42" s="32">
        <v>0</v>
      </c>
      <c r="P42" s="32">
        <v>0</v>
      </c>
      <c r="Q42" s="32">
        <v>0</v>
      </c>
      <c r="R42" s="32">
        <v>0</v>
      </c>
      <c r="S42" s="32">
        <v>0</v>
      </c>
      <c r="T42" s="32">
        <v>0</v>
      </c>
    </row>
    <row r="43" spans="1:22" ht="87.6" customHeight="1" thickBot="1" x14ac:dyDescent="0.35">
      <c r="A43" s="52" t="s">
        <v>59</v>
      </c>
      <c r="B43" s="2" t="s">
        <v>60</v>
      </c>
      <c r="C43" s="13">
        <v>4673.3</v>
      </c>
      <c r="D43" s="13">
        <v>1225.0999999999999</v>
      </c>
      <c r="E43" s="13">
        <v>1904.6</v>
      </c>
      <c r="F43" s="27">
        <v>2744.3</v>
      </c>
      <c r="G43" s="27">
        <v>936.7</v>
      </c>
      <c r="H43" s="29">
        <v>46476.800000000003</v>
      </c>
      <c r="I43" s="54">
        <v>4928.3999999999996</v>
      </c>
      <c r="J43" s="32">
        <v>303.5</v>
      </c>
      <c r="K43" s="33">
        <v>2019.4</v>
      </c>
      <c r="L43" s="32">
        <v>0</v>
      </c>
      <c r="M43" s="33">
        <v>0</v>
      </c>
      <c r="N43" s="32">
        <v>0</v>
      </c>
      <c r="O43" s="32">
        <v>0</v>
      </c>
      <c r="P43" s="32">
        <v>0</v>
      </c>
      <c r="Q43" s="32">
        <v>0</v>
      </c>
      <c r="R43" s="32">
        <v>0</v>
      </c>
      <c r="S43" s="32">
        <v>0</v>
      </c>
      <c r="T43" s="32">
        <v>0</v>
      </c>
      <c r="V43" s="3"/>
    </row>
    <row r="44" spans="1:22" ht="52.2" customHeight="1" thickBot="1" x14ac:dyDescent="0.35">
      <c r="A44" s="52"/>
      <c r="B44" s="2" t="s">
        <v>43</v>
      </c>
      <c r="C44" s="13"/>
      <c r="D44" s="13"/>
      <c r="E44" s="13"/>
      <c r="F44" s="27"/>
      <c r="G44" s="27"/>
      <c r="H44" s="28">
        <v>0</v>
      </c>
      <c r="I44" s="35">
        <v>0</v>
      </c>
      <c r="J44" s="32">
        <v>0</v>
      </c>
      <c r="K44" s="33">
        <v>0</v>
      </c>
      <c r="L44" s="32">
        <v>0</v>
      </c>
      <c r="M44" s="33">
        <v>0</v>
      </c>
      <c r="N44" s="32">
        <v>0</v>
      </c>
      <c r="O44" s="32">
        <v>0</v>
      </c>
      <c r="P44" s="32">
        <v>0</v>
      </c>
      <c r="Q44" s="32">
        <v>0</v>
      </c>
      <c r="R44" s="32">
        <v>0</v>
      </c>
      <c r="S44" s="32">
        <v>0</v>
      </c>
      <c r="T44" s="32">
        <v>0</v>
      </c>
    </row>
    <row r="45" spans="1:22" ht="106.8" customHeight="1" thickBot="1" x14ac:dyDescent="0.35">
      <c r="A45" s="52" t="s">
        <v>61</v>
      </c>
      <c r="B45" s="2" t="s">
        <v>62</v>
      </c>
      <c r="C45" s="13">
        <v>10550</v>
      </c>
      <c r="D45" s="13">
        <v>6711</v>
      </c>
      <c r="E45" s="13">
        <v>138.9</v>
      </c>
      <c r="F45" s="29">
        <v>140</v>
      </c>
      <c r="G45" s="30">
        <v>0</v>
      </c>
      <c r="H45" s="30">
        <v>30</v>
      </c>
      <c r="I45" s="38">
        <v>35</v>
      </c>
      <c r="J45" s="32">
        <v>35</v>
      </c>
      <c r="K45" s="33">
        <v>35</v>
      </c>
      <c r="L45" s="32">
        <v>0</v>
      </c>
      <c r="M45" s="33">
        <v>0</v>
      </c>
      <c r="N45" s="32">
        <v>0</v>
      </c>
      <c r="O45" s="32">
        <v>0</v>
      </c>
      <c r="P45" s="32">
        <v>0</v>
      </c>
      <c r="Q45" s="32">
        <v>0</v>
      </c>
      <c r="R45" s="32">
        <v>0</v>
      </c>
      <c r="S45" s="32">
        <v>0</v>
      </c>
      <c r="T45" s="32">
        <v>0</v>
      </c>
    </row>
    <row r="46" spans="1:22" ht="53.4" customHeight="1" thickBot="1" x14ac:dyDescent="0.35">
      <c r="A46" s="52"/>
      <c r="B46" s="2" t="s">
        <v>43</v>
      </c>
      <c r="C46" s="13"/>
      <c r="D46" s="13"/>
      <c r="E46" s="13"/>
      <c r="F46" s="13"/>
      <c r="G46" s="13"/>
      <c r="H46" s="14">
        <v>0</v>
      </c>
      <c r="I46" s="32">
        <v>0</v>
      </c>
      <c r="J46" s="32">
        <v>0</v>
      </c>
      <c r="K46" s="33">
        <v>0</v>
      </c>
      <c r="L46" s="32">
        <v>0</v>
      </c>
      <c r="M46" s="33">
        <v>0</v>
      </c>
      <c r="N46" s="32">
        <v>0</v>
      </c>
      <c r="O46" s="32">
        <v>0</v>
      </c>
      <c r="P46" s="32">
        <v>0</v>
      </c>
      <c r="Q46" s="32">
        <v>0</v>
      </c>
      <c r="R46" s="32">
        <v>0</v>
      </c>
      <c r="S46" s="32">
        <v>0</v>
      </c>
      <c r="T46" s="32">
        <v>0</v>
      </c>
    </row>
    <row r="47" spans="1:22" ht="85.2" customHeight="1" thickBot="1" x14ac:dyDescent="0.35">
      <c r="A47" s="52" t="s">
        <v>63</v>
      </c>
      <c r="B47" s="2" t="s">
        <v>64</v>
      </c>
      <c r="C47" s="13">
        <v>45648.4</v>
      </c>
      <c r="D47" s="13">
        <v>54467.8</v>
      </c>
      <c r="E47" s="13">
        <v>62317.599999999999</v>
      </c>
      <c r="F47" s="13">
        <v>59785.7</v>
      </c>
      <c r="G47" s="13">
        <v>57531.3</v>
      </c>
      <c r="H47" s="13">
        <v>100609.7</v>
      </c>
      <c r="I47" s="32">
        <v>61420.6</v>
      </c>
      <c r="J47" s="32">
        <v>60896.3</v>
      </c>
      <c r="K47" s="33">
        <v>59183.6</v>
      </c>
      <c r="L47" s="32">
        <v>0</v>
      </c>
      <c r="M47" s="33">
        <v>0</v>
      </c>
      <c r="N47" s="32">
        <v>0</v>
      </c>
      <c r="O47" s="32">
        <v>0</v>
      </c>
      <c r="P47" s="32">
        <v>0</v>
      </c>
      <c r="Q47" s="32">
        <v>0</v>
      </c>
      <c r="R47" s="32">
        <v>0</v>
      </c>
      <c r="S47" s="32">
        <v>0</v>
      </c>
      <c r="T47" s="32">
        <v>0</v>
      </c>
    </row>
    <row r="48" spans="1:22" ht="55.2" customHeight="1" thickBot="1" x14ac:dyDescent="0.35">
      <c r="A48" s="52"/>
      <c r="B48" s="2" t="s">
        <v>43</v>
      </c>
      <c r="C48" s="13"/>
      <c r="D48" s="13"/>
      <c r="E48" s="13"/>
      <c r="F48" s="13"/>
      <c r="G48" s="13"/>
      <c r="H48" s="14">
        <v>0</v>
      </c>
      <c r="I48" s="34">
        <v>0</v>
      </c>
      <c r="J48" s="32">
        <v>0</v>
      </c>
      <c r="K48" s="33">
        <v>0</v>
      </c>
      <c r="L48" s="32">
        <v>0</v>
      </c>
      <c r="M48" s="33">
        <v>0</v>
      </c>
      <c r="N48" s="32">
        <v>0</v>
      </c>
      <c r="O48" s="32">
        <v>0</v>
      </c>
      <c r="P48" s="32">
        <v>0</v>
      </c>
      <c r="Q48" s="32">
        <v>0</v>
      </c>
      <c r="R48" s="32">
        <v>0</v>
      </c>
      <c r="S48" s="32">
        <v>0</v>
      </c>
      <c r="T48" s="32">
        <v>0</v>
      </c>
    </row>
    <row r="49" spans="1:22" ht="90.6" customHeight="1" thickBot="1" x14ac:dyDescent="0.35">
      <c r="A49" s="52" t="s">
        <v>65</v>
      </c>
      <c r="B49" s="2" t="s">
        <v>66</v>
      </c>
      <c r="C49" s="13">
        <v>10464.799999999999</v>
      </c>
      <c r="D49" s="13">
        <v>10671.6</v>
      </c>
      <c r="E49" s="13">
        <v>11477.2</v>
      </c>
      <c r="F49" s="13">
        <v>15352.6</v>
      </c>
      <c r="G49" s="13">
        <v>12817.3</v>
      </c>
      <c r="H49" s="13">
        <v>19185.099999999999</v>
      </c>
      <c r="I49" s="39">
        <v>20413.599999999999</v>
      </c>
      <c r="J49" s="32">
        <v>20567.599999999999</v>
      </c>
      <c r="K49" s="33">
        <v>20674.2</v>
      </c>
      <c r="L49" s="32">
        <v>0</v>
      </c>
      <c r="M49" s="33">
        <v>0</v>
      </c>
      <c r="N49" s="32">
        <v>0</v>
      </c>
      <c r="O49" s="32">
        <v>0</v>
      </c>
      <c r="P49" s="32">
        <v>0</v>
      </c>
      <c r="Q49" s="32">
        <v>0</v>
      </c>
      <c r="R49" s="32">
        <v>0</v>
      </c>
      <c r="S49" s="32">
        <v>0</v>
      </c>
      <c r="T49" s="32">
        <v>0</v>
      </c>
      <c r="U49" s="65"/>
      <c r="V49" s="64"/>
    </row>
    <row r="50" spans="1:22" ht="52.8" customHeight="1" thickBot="1" x14ac:dyDescent="0.35">
      <c r="A50" s="52"/>
      <c r="B50" s="2" t="s">
        <v>43</v>
      </c>
      <c r="C50" s="13"/>
      <c r="D50" s="13"/>
      <c r="E50" s="13"/>
      <c r="F50" s="13"/>
      <c r="G50" s="13"/>
      <c r="H50" s="14">
        <v>0</v>
      </c>
      <c r="I50" s="57">
        <v>0</v>
      </c>
      <c r="J50" s="32">
        <v>0</v>
      </c>
      <c r="K50" s="33">
        <v>0</v>
      </c>
      <c r="L50" s="32">
        <v>0</v>
      </c>
      <c r="M50" s="33">
        <v>0</v>
      </c>
      <c r="N50" s="32">
        <v>0</v>
      </c>
      <c r="O50" s="32">
        <v>0</v>
      </c>
      <c r="P50" s="32">
        <v>0</v>
      </c>
      <c r="Q50" s="32">
        <v>0</v>
      </c>
      <c r="R50" s="32">
        <v>0</v>
      </c>
      <c r="S50" s="32">
        <v>0</v>
      </c>
      <c r="T50" s="32">
        <v>0</v>
      </c>
    </row>
    <row r="51" spans="1:22" ht="88.8" customHeight="1" thickBot="1" x14ac:dyDescent="0.35">
      <c r="A51" s="52" t="s">
        <v>67</v>
      </c>
      <c r="B51" s="2" t="s">
        <v>68</v>
      </c>
      <c r="C51" s="13">
        <v>144.80000000000001</v>
      </c>
      <c r="D51" s="13">
        <v>301.8</v>
      </c>
      <c r="E51" s="13">
        <v>154</v>
      </c>
      <c r="F51" s="13">
        <v>191.4</v>
      </c>
      <c r="G51" s="13">
        <v>150</v>
      </c>
      <c r="H51" s="13">
        <v>120.1</v>
      </c>
      <c r="I51" s="15">
        <v>209</v>
      </c>
      <c r="J51" s="32">
        <v>209</v>
      </c>
      <c r="K51" s="33">
        <v>168.6</v>
      </c>
      <c r="L51" s="32">
        <v>0</v>
      </c>
      <c r="M51" s="33">
        <v>0</v>
      </c>
      <c r="N51" s="32">
        <v>0</v>
      </c>
      <c r="O51" s="32">
        <v>0</v>
      </c>
      <c r="P51" s="32">
        <v>0</v>
      </c>
      <c r="Q51" s="32">
        <v>0</v>
      </c>
      <c r="R51" s="32">
        <v>0</v>
      </c>
      <c r="S51" s="32">
        <v>0</v>
      </c>
      <c r="T51" s="32">
        <v>0</v>
      </c>
    </row>
    <row r="52" spans="1:22" ht="52.8" customHeight="1" thickBot="1" x14ac:dyDescent="0.35">
      <c r="A52" s="52"/>
      <c r="B52" s="2" t="s">
        <v>43</v>
      </c>
      <c r="C52" s="13"/>
      <c r="D52" s="13"/>
      <c r="E52" s="13"/>
      <c r="F52" s="13"/>
      <c r="G52" s="13"/>
      <c r="H52" s="14">
        <v>0</v>
      </c>
      <c r="I52" s="15">
        <v>0</v>
      </c>
      <c r="J52" s="32">
        <v>0</v>
      </c>
      <c r="K52" s="33">
        <v>0</v>
      </c>
      <c r="L52" s="32">
        <v>0</v>
      </c>
      <c r="M52" s="33">
        <v>0</v>
      </c>
      <c r="N52" s="32">
        <v>0</v>
      </c>
      <c r="O52" s="32">
        <v>0</v>
      </c>
      <c r="P52" s="32">
        <v>0</v>
      </c>
      <c r="Q52" s="32">
        <v>0</v>
      </c>
      <c r="R52" s="32">
        <v>0</v>
      </c>
      <c r="S52" s="32">
        <v>0</v>
      </c>
      <c r="T52" s="32">
        <v>0</v>
      </c>
    </row>
    <row r="53" spans="1:22" ht="71.400000000000006" customHeight="1" thickBot="1" x14ac:dyDescent="0.35">
      <c r="A53" s="52" t="s">
        <v>69</v>
      </c>
      <c r="B53" s="7" t="s">
        <v>70</v>
      </c>
      <c r="C53" s="13">
        <v>1190.2</v>
      </c>
      <c r="D53" s="13">
        <v>1315.8</v>
      </c>
      <c r="E53" s="13">
        <v>256.10000000000002</v>
      </c>
      <c r="F53" s="13">
        <v>344.4</v>
      </c>
      <c r="G53" s="13">
        <v>205.6</v>
      </c>
      <c r="H53" s="13">
        <v>1376.8</v>
      </c>
      <c r="I53" s="15">
        <v>1005.5</v>
      </c>
      <c r="J53" s="32">
        <v>1005.5</v>
      </c>
      <c r="K53" s="33">
        <v>1005.5</v>
      </c>
      <c r="L53" s="32">
        <v>0</v>
      </c>
      <c r="M53" s="33">
        <v>0</v>
      </c>
      <c r="N53" s="32">
        <v>0</v>
      </c>
      <c r="O53" s="32">
        <v>0</v>
      </c>
      <c r="P53" s="32">
        <v>0</v>
      </c>
      <c r="Q53" s="32">
        <v>0</v>
      </c>
      <c r="R53" s="32">
        <v>0</v>
      </c>
      <c r="S53" s="32">
        <v>0</v>
      </c>
      <c r="T53" s="32">
        <v>0</v>
      </c>
    </row>
    <row r="54" spans="1:22" ht="55.2" customHeight="1" thickBot="1" x14ac:dyDescent="0.35">
      <c r="A54" s="52"/>
      <c r="B54" s="2" t="s">
        <v>43</v>
      </c>
      <c r="C54" s="13"/>
      <c r="D54" s="13"/>
      <c r="E54" s="13"/>
      <c r="F54" s="13"/>
      <c r="G54" s="13"/>
      <c r="H54" s="14">
        <v>0</v>
      </c>
      <c r="I54" s="15">
        <v>0</v>
      </c>
      <c r="J54" s="40">
        <v>0</v>
      </c>
      <c r="K54" s="41">
        <v>0</v>
      </c>
      <c r="L54" s="32">
        <v>0</v>
      </c>
      <c r="M54" s="33">
        <v>0</v>
      </c>
      <c r="N54" s="32">
        <v>0</v>
      </c>
      <c r="O54" s="32">
        <v>0</v>
      </c>
      <c r="P54" s="32">
        <v>0</v>
      </c>
      <c r="Q54" s="32">
        <v>0</v>
      </c>
      <c r="R54" s="32">
        <v>0</v>
      </c>
      <c r="S54" s="32">
        <v>0</v>
      </c>
      <c r="T54" s="32">
        <v>0</v>
      </c>
    </row>
    <row r="55" spans="1:22" ht="108.6" customHeight="1" thickBot="1" x14ac:dyDescent="0.35">
      <c r="A55" s="52" t="s">
        <v>71</v>
      </c>
      <c r="B55" s="4" t="s">
        <v>72</v>
      </c>
      <c r="C55" s="30">
        <v>5880.3</v>
      </c>
      <c r="D55" s="30">
        <v>5810.9</v>
      </c>
      <c r="E55" s="30">
        <v>7728</v>
      </c>
      <c r="F55" s="30">
        <v>9308.2000000000007</v>
      </c>
      <c r="G55" s="30">
        <v>11232.5</v>
      </c>
      <c r="H55" s="30">
        <v>16711.900000000001</v>
      </c>
      <c r="I55" s="37">
        <v>18577.5</v>
      </c>
      <c r="J55" s="40">
        <v>18223.5</v>
      </c>
      <c r="K55" s="41">
        <v>18253.099999999999</v>
      </c>
      <c r="L55" s="32">
        <v>0</v>
      </c>
      <c r="M55" s="33">
        <v>0</v>
      </c>
      <c r="N55" s="32">
        <v>0</v>
      </c>
      <c r="O55" s="32">
        <v>0</v>
      </c>
      <c r="P55" s="32">
        <v>0</v>
      </c>
      <c r="Q55" s="32">
        <v>0</v>
      </c>
      <c r="R55" s="32">
        <v>0</v>
      </c>
      <c r="S55" s="32">
        <v>0</v>
      </c>
      <c r="T55" s="32">
        <v>0</v>
      </c>
    </row>
    <row r="56" spans="1:22" ht="51.6" customHeight="1" thickBot="1" x14ac:dyDescent="0.35">
      <c r="A56" s="52"/>
      <c r="B56" s="2" t="s">
        <v>43</v>
      </c>
      <c r="C56" s="42"/>
      <c r="D56" s="42"/>
      <c r="E56" s="42"/>
      <c r="F56" s="42"/>
      <c r="G56" s="42"/>
      <c r="H56" s="66">
        <v>0</v>
      </c>
      <c r="I56" s="43">
        <v>0</v>
      </c>
      <c r="J56" s="40">
        <v>0</v>
      </c>
      <c r="K56" s="41">
        <v>0</v>
      </c>
      <c r="L56" s="32">
        <v>0</v>
      </c>
      <c r="M56" s="33">
        <v>0</v>
      </c>
      <c r="N56" s="32">
        <v>0</v>
      </c>
      <c r="O56" s="32">
        <v>0</v>
      </c>
      <c r="P56" s="32">
        <v>0</v>
      </c>
      <c r="Q56" s="32">
        <v>0</v>
      </c>
      <c r="R56" s="32">
        <v>0</v>
      </c>
      <c r="S56" s="32">
        <v>0</v>
      </c>
      <c r="T56" s="32">
        <v>0</v>
      </c>
    </row>
    <row r="57" spans="1:22" ht="91.2" customHeight="1" thickBot="1" x14ac:dyDescent="0.35">
      <c r="A57" s="52" t="s">
        <v>73</v>
      </c>
      <c r="B57" s="4" t="s">
        <v>74</v>
      </c>
      <c r="C57" s="42">
        <v>0</v>
      </c>
      <c r="D57" s="42">
        <v>0</v>
      </c>
      <c r="E57" s="42">
        <v>0</v>
      </c>
      <c r="F57" s="42">
        <v>0</v>
      </c>
      <c r="G57" s="42">
        <v>0</v>
      </c>
      <c r="H57" s="42">
        <v>733</v>
      </c>
      <c r="I57" s="43">
        <v>162.6</v>
      </c>
      <c r="J57" s="40">
        <v>162.6</v>
      </c>
      <c r="K57" s="41">
        <v>162.6</v>
      </c>
      <c r="L57" s="32">
        <v>0</v>
      </c>
      <c r="M57" s="33">
        <v>0</v>
      </c>
      <c r="N57" s="32">
        <v>0</v>
      </c>
      <c r="O57" s="32">
        <v>0</v>
      </c>
      <c r="P57" s="32">
        <v>0</v>
      </c>
      <c r="Q57" s="32">
        <v>0</v>
      </c>
      <c r="R57" s="32">
        <v>0</v>
      </c>
      <c r="S57" s="32">
        <v>0</v>
      </c>
      <c r="T57" s="32">
        <v>0</v>
      </c>
    </row>
    <row r="58" spans="1:22" ht="54.6" customHeight="1" thickBot="1" x14ac:dyDescent="0.35">
      <c r="A58" s="52"/>
      <c r="B58" s="2" t="s">
        <v>43</v>
      </c>
      <c r="C58" s="42"/>
      <c r="D58" s="58"/>
      <c r="E58" s="42"/>
      <c r="F58" s="58"/>
      <c r="G58" s="42"/>
      <c r="H58" s="67">
        <v>0</v>
      </c>
      <c r="I58" s="56">
        <v>0</v>
      </c>
      <c r="J58" s="39">
        <v>0</v>
      </c>
      <c r="K58" s="32">
        <v>0</v>
      </c>
      <c r="L58" s="32">
        <v>0</v>
      </c>
      <c r="M58" s="33">
        <v>0</v>
      </c>
      <c r="N58" s="32">
        <v>0</v>
      </c>
      <c r="O58" s="32">
        <v>0</v>
      </c>
      <c r="P58" s="32">
        <v>0</v>
      </c>
      <c r="Q58" s="32">
        <v>0</v>
      </c>
      <c r="R58" s="32">
        <v>0</v>
      </c>
      <c r="S58" s="32">
        <v>0</v>
      </c>
      <c r="T58" s="32">
        <v>0</v>
      </c>
    </row>
    <row r="59" spans="1:22" s="3" customFormat="1" ht="120.6" customHeight="1" thickBot="1" x14ac:dyDescent="0.35">
      <c r="A59" s="53" t="s">
        <v>75</v>
      </c>
      <c r="B59" s="6" t="s">
        <v>76</v>
      </c>
      <c r="C59" s="29">
        <v>0</v>
      </c>
      <c r="D59" s="44">
        <v>0</v>
      </c>
      <c r="E59" s="29">
        <v>0</v>
      </c>
      <c r="F59" s="44">
        <v>0</v>
      </c>
      <c r="G59" s="29">
        <v>0</v>
      </c>
      <c r="H59" s="68">
        <v>0</v>
      </c>
      <c r="I59" s="56">
        <v>0</v>
      </c>
      <c r="J59" s="39">
        <v>0</v>
      </c>
      <c r="K59" s="32">
        <v>0</v>
      </c>
      <c r="L59" s="33">
        <v>0</v>
      </c>
      <c r="M59" s="32">
        <v>0</v>
      </c>
      <c r="N59" s="32">
        <v>0</v>
      </c>
      <c r="O59" s="32">
        <v>0</v>
      </c>
      <c r="P59" s="32">
        <v>0</v>
      </c>
      <c r="Q59" s="32">
        <v>0</v>
      </c>
      <c r="R59" s="32">
        <v>0</v>
      </c>
      <c r="S59" s="32">
        <v>0</v>
      </c>
      <c r="T59" s="32">
        <v>0</v>
      </c>
    </row>
    <row r="60" spans="1:22" s="3" customFormat="1" ht="56.4" customHeight="1" thickBot="1" x14ac:dyDescent="0.35">
      <c r="A60" s="53"/>
      <c r="B60" s="2" t="s">
        <v>43</v>
      </c>
      <c r="C60" s="29"/>
      <c r="D60" s="44"/>
      <c r="E60" s="29"/>
      <c r="F60" s="44"/>
      <c r="G60" s="29"/>
      <c r="H60" s="68">
        <v>0</v>
      </c>
      <c r="I60" s="56">
        <v>0</v>
      </c>
      <c r="J60" s="39">
        <v>0</v>
      </c>
      <c r="K60" s="32">
        <v>0</v>
      </c>
      <c r="L60" s="33">
        <v>0</v>
      </c>
      <c r="M60" s="32">
        <v>0</v>
      </c>
      <c r="N60" s="32">
        <v>0</v>
      </c>
      <c r="O60" s="32">
        <v>0</v>
      </c>
      <c r="P60" s="32">
        <v>0</v>
      </c>
      <c r="Q60" s="32">
        <v>0</v>
      </c>
      <c r="R60" s="32">
        <v>0</v>
      </c>
      <c r="S60" s="32">
        <v>0</v>
      </c>
      <c r="T60" s="32">
        <v>0</v>
      </c>
    </row>
    <row r="61" spans="1:22" s="3" customFormat="1" ht="90.6" customHeight="1" thickBot="1" x14ac:dyDescent="0.35">
      <c r="A61" s="53" t="s">
        <v>77</v>
      </c>
      <c r="B61" s="6" t="s">
        <v>78</v>
      </c>
      <c r="C61" s="29">
        <v>0</v>
      </c>
      <c r="D61" s="44">
        <v>0</v>
      </c>
      <c r="E61" s="29">
        <v>0</v>
      </c>
      <c r="F61" s="44">
        <v>0</v>
      </c>
      <c r="G61" s="29">
        <v>0</v>
      </c>
      <c r="H61" s="68">
        <v>0</v>
      </c>
      <c r="I61" s="56">
        <v>0</v>
      </c>
      <c r="J61" s="39">
        <v>0</v>
      </c>
      <c r="K61" s="32">
        <v>0</v>
      </c>
      <c r="L61" s="33">
        <v>0</v>
      </c>
      <c r="M61" s="32">
        <v>0</v>
      </c>
      <c r="N61" s="32">
        <v>0</v>
      </c>
      <c r="O61" s="32">
        <v>0</v>
      </c>
      <c r="P61" s="32">
        <v>0</v>
      </c>
      <c r="Q61" s="32">
        <v>0</v>
      </c>
      <c r="R61" s="32">
        <v>0</v>
      </c>
      <c r="S61" s="32">
        <v>0</v>
      </c>
      <c r="T61" s="32">
        <v>0</v>
      </c>
    </row>
    <row r="62" spans="1:22" ht="47.4" thickBot="1" x14ac:dyDescent="0.35">
      <c r="A62" s="53"/>
      <c r="B62" s="2" t="s">
        <v>43</v>
      </c>
      <c r="C62" s="29"/>
      <c r="D62" s="44"/>
      <c r="E62" s="29"/>
      <c r="F62" s="44"/>
      <c r="G62" s="29"/>
      <c r="H62" s="68">
        <v>0</v>
      </c>
      <c r="I62" s="56">
        <v>0</v>
      </c>
      <c r="J62" s="39">
        <v>0</v>
      </c>
      <c r="K62" s="32">
        <v>0</v>
      </c>
      <c r="L62" s="33">
        <v>0</v>
      </c>
      <c r="M62" s="32">
        <v>0</v>
      </c>
      <c r="N62" s="32">
        <v>0</v>
      </c>
      <c r="O62" s="32">
        <v>0</v>
      </c>
      <c r="P62" s="32">
        <v>0</v>
      </c>
      <c r="Q62" s="32">
        <v>0</v>
      </c>
      <c r="R62" s="32">
        <v>0</v>
      </c>
      <c r="S62" s="32">
        <v>0</v>
      </c>
      <c r="T62" s="32">
        <v>0</v>
      </c>
    </row>
    <row r="63" spans="1:22" ht="18.600000000000001" customHeight="1" x14ac:dyDescent="0.3">
      <c r="B63" s="61"/>
      <c r="C63" s="62"/>
      <c r="D63" s="62"/>
      <c r="E63" s="62"/>
      <c r="F63" s="62"/>
      <c r="G63" s="62"/>
      <c r="H63" s="62"/>
      <c r="I63" s="63"/>
      <c r="J63" s="63"/>
      <c r="K63" s="63"/>
      <c r="L63" s="63"/>
      <c r="M63" s="63"/>
      <c r="N63" s="63"/>
      <c r="O63" s="46"/>
      <c r="P63" s="46"/>
      <c r="Q63" s="46"/>
      <c r="R63" s="46"/>
      <c r="S63" s="46"/>
      <c r="T63" s="46"/>
    </row>
    <row r="64" spans="1:22" ht="18.600000000000001" customHeight="1" x14ac:dyDescent="0.3">
      <c r="A64" s="76" t="s">
        <v>80</v>
      </c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</row>
    <row r="65" spans="1:20" ht="36" customHeight="1" x14ac:dyDescent="0.3">
      <c r="A65" s="86" t="s">
        <v>81</v>
      </c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86"/>
    </row>
    <row r="66" spans="1:20" ht="35.4" customHeight="1" x14ac:dyDescent="0.3">
      <c r="A66" s="85" t="s">
        <v>16</v>
      </c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</row>
  </sheetData>
  <mergeCells count="30">
    <mergeCell ref="A9:T9"/>
    <mergeCell ref="A15:A16"/>
    <mergeCell ref="A22:T22"/>
    <mergeCell ref="A66:T66"/>
    <mergeCell ref="A65:T65"/>
    <mergeCell ref="A64:T64"/>
    <mergeCell ref="S15:S16"/>
    <mergeCell ref="O15:O16"/>
    <mergeCell ref="K15:K16"/>
    <mergeCell ref="L15:L16"/>
    <mergeCell ref="I15:I16"/>
    <mergeCell ref="F15:F16"/>
    <mergeCell ref="H15:H16"/>
    <mergeCell ref="T15:T16"/>
    <mergeCell ref="P15:P16"/>
    <mergeCell ref="Q15:Q16"/>
    <mergeCell ref="A1:T1"/>
    <mergeCell ref="A3:B3"/>
    <mergeCell ref="A4:B4"/>
    <mergeCell ref="A5:B5"/>
    <mergeCell ref="A6:B6"/>
    <mergeCell ref="E15:E16"/>
    <mergeCell ref="G15:G16"/>
    <mergeCell ref="J15:J16"/>
    <mergeCell ref="B15:B16"/>
    <mergeCell ref="R15:R16"/>
    <mergeCell ref="M15:M16"/>
    <mergeCell ref="N15:N16"/>
    <mergeCell ref="D15:D16"/>
    <mergeCell ref="C15:C16"/>
  </mergeCells>
  <phoneticPr fontId="2" type="noConversion"/>
  <pageMargins left="0.70866141732283472" right="0.31496062992125984" top="0.74803149606299213" bottom="0.19685039370078741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Budget-11</dc:creator>
  <cp:lastModifiedBy>User</cp:lastModifiedBy>
  <cp:lastPrinted>2024-01-24T05:39:30Z</cp:lastPrinted>
  <dcterms:created xsi:type="dcterms:W3CDTF">2017-02-08T12:21:06Z</dcterms:created>
  <dcterms:modified xsi:type="dcterms:W3CDTF">2025-01-21T12:32:25Z</dcterms:modified>
</cp:coreProperties>
</file>