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D40" i="2" s="1"/>
  <c r="D33" i="2"/>
  <c r="D35" i="2" s="1"/>
  <c r="D24" i="2"/>
  <c r="D25" i="2" s="1"/>
  <c r="D20" i="2"/>
  <c r="D21" i="2" s="1"/>
  <c r="D16" i="2"/>
  <c r="D17" i="2" s="1"/>
  <c r="D15" i="2"/>
  <c r="D9" i="2" s="1"/>
  <c r="D14" i="2"/>
  <c r="D8" i="2" s="1"/>
  <c r="D11" i="2"/>
  <c r="D5" i="2" s="1"/>
  <c r="D7" i="2" s="1"/>
  <c r="C11" i="2"/>
  <c r="D6" i="2"/>
  <c r="C6" i="2"/>
  <c r="C5" i="2"/>
  <c r="E14" i="2" l="1"/>
  <c r="E8" i="2" s="1"/>
  <c r="E15" i="2"/>
  <c r="E9" i="2" s="1"/>
  <c r="E16" i="2"/>
  <c r="E20" i="2"/>
  <c r="E24" i="2"/>
  <c r="E33" i="2"/>
  <c r="E38" i="2"/>
  <c r="D13" i="2"/>
  <c r="G38" i="2" l="1"/>
  <c r="F38" i="2"/>
  <c r="E40" i="2"/>
  <c r="G33" i="2"/>
  <c r="F33" i="2"/>
  <c r="E35" i="2"/>
  <c r="G20" i="2"/>
  <c r="F20" i="2"/>
  <c r="E21" i="2"/>
  <c r="G16" i="2"/>
  <c r="G15" i="2"/>
  <c r="G14" i="2"/>
  <c r="F16" i="2"/>
  <c r="F15" i="2"/>
  <c r="F14" i="2"/>
  <c r="E17" i="2"/>
  <c r="E11" i="2"/>
  <c r="G24" i="2"/>
  <c r="F24" i="2"/>
  <c r="E25" i="2"/>
  <c r="F21" i="2" l="1"/>
  <c r="H20" i="2"/>
  <c r="G35" i="2"/>
  <c r="I33" i="2"/>
  <c r="G25" i="2"/>
  <c r="I24" i="2"/>
  <c r="G17" i="2"/>
  <c r="G11" i="2"/>
  <c r="I16" i="2"/>
  <c r="F40" i="2"/>
  <c r="H38" i="2"/>
  <c r="H24" i="2"/>
  <c r="F25" i="2"/>
  <c r="G21" i="2"/>
  <c r="I20" i="2"/>
  <c r="E5" i="2"/>
  <c r="E7" i="2" s="1"/>
  <c r="E13" i="2"/>
  <c r="H14" i="2"/>
  <c r="F17" i="2"/>
  <c r="F11" i="2"/>
  <c r="H16" i="2"/>
  <c r="H15" i="2"/>
  <c r="H33" i="2"/>
  <c r="F35" i="2"/>
  <c r="G40" i="2"/>
  <c r="I38" i="2"/>
  <c r="K38" i="2" l="1"/>
  <c r="K40" i="2" s="1"/>
  <c r="I40" i="2"/>
  <c r="G13" i="2"/>
  <c r="I9" i="2"/>
  <c r="G5" i="2"/>
  <c r="G7" i="2" s="1"/>
  <c r="K33" i="2"/>
  <c r="K35" i="2" s="1"/>
  <c r="I35" i="2"/>
  <c r="J16" i="2"/>
  <c r="H17" i="2"/>
  <c r="H11" i="2"/>
  <c r="J15" i="2" s="1"/>
  <c r="F8" i="2"/>
  <c r="G8" i="2"/>
  <c r="I14" i="2"/>
  <c r="I8" i="2" s="1"/>
  <c r="H8" i="2"/>
  <c r="F5" i="2"/>
  <c r="F7" i="2" s="1"/>
  <c r="F13" i="2"/>
  <c r="F9" i="2"/>
  <c r="G9" i="2"/>
  <c r="H25" i="2"/>
  <c r="J24" i="2"/>
  <c r="J25" i="2" s="1"/>
  <c r="I15" i="2"/>
  <c r="K24" i="2"/>
  <c r="K25" i="2" s="1"/>
  <c r="I25" i="2"/>
  <c r="H21" i="2"/>
  <c r="J20" i="2"/>
  <c r="J21" i="2" s="1"/>
  <c r="H35" i="2"/>
  <c r="J33" i="2"/>
  <c r="J35" i="2" s="1"/>
  <c r="K20" i="2"/>
  <c r="K21" i="2" s="1"/>
  <c r="I21" i="2"/>
  <c r="J38" i="2"/>
  <c r="J40" i="2" s="1"/>
  <c r="H40" i="2"/>
  <c r="K16" i="2"/>
  <c r="I17" i="2"/>
  <c r="I11" i="2"/>
  <c r="I5" i="2" l="1"/>
  <c r="I7" i="2" s="1"/>
  <c r="I13" i="2"/>
  <c r="J14" i="2"/>
  <c r="J8" i="2" s="1"/>
  <c r="K17" i="2"/>
  <c r="K11" i="2"/>
  <c r="K14" i="2"/>
  <c r="K8" i="2" s="1"/>
  <c r="K15" i="2"/>
  <c r="K9" i="2" s="1"/>
  <c r="H9" i="2"/>
  <c r="H5" i="2"/>
  <c r="H7" i="2" s="1"/>
  <c r="H13" i="2"/>
  <c r="J9" i="2"/>
  <c r="J17" i="2"/>
  <c r="J11" i="2"/>
  <c r="K13" i="2" l="1"/>
  <c r="K5" i="2"/>
  <c r="K7" i="2" s="1"/>
  <c r="J5" i="2"/>
  <c r="J7" i="2" s="1"/>
  <c r="J13" i="2"/>
</calcChain>
</file>

<file path=xl/sharedStrings.xml><?xml version="1.0" encoding="utf-8"?>
<sst xmlns="http://schemas.openxmlformats.org/spreadsheetml/2006/main" count="159" uniqueCount="54">
  <si>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</si>
  <si>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</si>
  <si>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</si>
  <si>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</si>
  <si>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</si>
  <si>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</si>
  <si>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</si>
  <si>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</si>
  <si>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</si>
  <si>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</si>
  <si>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</si>
  <si>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</si>
  <si>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</si>
  <si>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</si>
  <si>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</si>
  <si>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</si>
  <si>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</si>
  <si>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</si>
  <si>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</si>
  <si>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</si>
  <si>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</si>
  <si>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</si>
  <si>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</si>
  <si>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</si>
  <si>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</si>
  <si>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104,7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</si>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</sst>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;\-#,##0.0"/>
  </numFmts>
  <fonts count="13" x14ac:knownFonts="1">
    <font>
      <sz val="8.25"/>
      <color rgb="FF000000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sz val="7"/>
      <name val="Arial"/>
    </font>
    <font>
      <i/>
      <sz val="7"/>
      <name val="Arial"/>
    </font>
    <font>
      <i/>
      <sz val="8"/>
      <name val="Arial"/>
    </font>
    <font>
      <b/>
      <sz val="7"/>
      <name val="Arial"/>
    </font>
    <font>
      <b/>
      <sz val="7"/>
      <color rgb="FFFF0000"/>
      <name val="Arial"/>
    </font>
    <font>
      <i/>
      <sz val="7"/>
      <name val="Arial Cyr"/>
    </font>
    <font>
      <b/>
      <i/>
      <sz val="8"/>
      <name val="Arial"/>
    </font>
    <font>
      <i/>
      <sz val="8"/>
      <name val="Arial Cyr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1" fillId="0" borderId="0"/>
  </cellStyleXfs>
  <cellXfs count="162">
    <xf numFmtId="0" fontId="0" fillId="0" borderId="0" xfId="0" applyFont="1">
      <protection locked="0"/>
    </xf>
    <xf numFmtId="0" fontId="2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wrapText="1"/>
    </xf>
    <xf numFmtId="0" fontId="5" fillId="0" borderId="5" xfId="0" applyFont="1" applyBorder="1" applyAlignment="1" applyProtection="1">
      <alignment wrapText="1"/>
    </xf>
    <xf numFmtId="0" fontId="5" fillId="0" borderId="10" xfId="0" applyFont="1" applyBorder="1" applyAlignment="1" applyProtection="1">
      <alignment wrapText="1"/>
    </xf>
    <xf numFmtId="0" fontId="4" fillId="0" borderId="15" xfId="0" applyFont="1" applyBorder="1" applyAlignment="1" applyProtection="1">
      <alignment wrapText="1"/>
    </xf>
    <xf numFmtId="0" fontId="4" fillId="0" borderId="5" xfId="0" applyFont="1" applyBorder="1" applyAlignment="1" applyProtection="1">
      <alignment wrapText="1"/>
    </xf>
    <xf numFmtId="0" fontId="3" fillId="0" borderId="16" xfId="0" applyFont="1" applyBorder="1" applyAlignment="1" applyProtection="1">
      <alignment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vertical="center" wrapText="1"/>
    </xf>
    <xf numFmtId="0" fontId="3" fillId="0" borderId="18" xfId="0" applyFont="1" applyBorder="1" applyAlignment="1" applyProtection="1">
      <alignment wrapText="1"/>
    </xf>
    <xf numFmtId="0" fontId="9" fillId="2" borderId="3" xfId="0" applyFont="1" applyFill="1" applyBorder="1" applyAlignment="1" applyProtection="1">
      <alignment horizontal="left" vertical="center" wrapText="1" shrinkToFit="1"/>
    </xf>
    <xf numFmtId="0" fontId="9" fillId="2" borderId="5" xfId="0" applyFont="1" applyFill="1" applyBorder="1" applyAlignment="1" applyProtection="1">
      <alignment horizontal="center" vertical="center" wrapText="1"/>
    </xf>
    <xf numFmtId="164" fontId="10" fillId="3" borderId="1" xfId="0" applyNumberFormat="1" applyFont="1" applyFill="1" applyBorder="1" applyAlignment="1" applyProtection="1">
      <alignment horizontal="center" vertical="top" wrapText="1"/>
    </xf>
    <xf numFmtId="164" fontId="10" fillId="3" borderId="5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3" borderId="13" xfId="0" applyNumberFormat="1" applyFont="1" applyFill="1" applyBorder="1" applyAlignment="1" applyProtection="1">
      <alignment horizontal="center" vertical="top" wrapText="1"/>
    </xf>
    <xf numFmtId="164" fontId="10" fillId="3" borderId="19" xfId="0" applyNumberFormat="1" applyFont="1" applyFill="1" applyBorder="1" applyAlignment="1" applyProtection="1">
      <alignment horizontal="center" vertical="top" wrapText="1"/>
    </xf>
    <xf numFmtId="164" fontId="10" fillId="3" borderId="10" xfId="0" applyNumberFormat="1" applyFont="1" applyFill="1" applyBorder="1" applyAlignment="1" applyProtection="1">
      <alignment horizontal="center" vertical="top" wrapText="1"/>
    </xf>
    <xf numFmtId="164" fontId="10" fillId="3" borderId="4" xfId="0" applyNumberFormat="1" applyFont="1" applyFill="1" applyBorder="1" applyAlignment="1" applyProtection="1">
      <alignment horizontal="center" vertical="top" wrapText="1"/>
    </xf>
    <xf numFmtId="164" fontId="10" fillId="3" borderId="20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center" vertical="top"/>
    </xf>
    <xf numFmtId="164" fontId="3" fillId="0" borderId="19" xfId="0" applyNumberFormat="1" applyFont="1" applyBorder="1" applyAlignment="1" applyProtection="1">
      <alignment horizontal="center" vertical="top"/>
    </xf>
    <xf numFmtId="164" fontId="3" fillId="0" borderId="10" xfId="0" applyNumberFormat="1" applyFont="1" applyBorder="1" applyAlignment="1" applyProtection="1">
      <alignment horizontal="center" vertical="top"/>
    </xf>
    <xf numFmtId="164" fontId="3" fillId="0" borderId="21" xfId="0" applyNumberFormat="1" applyFont="1" applyBorder="1" applyAlignment="1" applyProtection="1">
      <alignment horizontal="center" vertical="top"/>
    </xf>
    <xf numFmtId="164" fontId="3" fillId="0" borderId="22" xfId="0" applyNumberFormat="1" applyFont="1" applyBorder="1" applyAlignment="1" applyProtection="1">
      <alignment horizontal="center" vertical="top"/>
    </xf>
    <xf numFmtId="164" fontId="3" fillId="7" borderId="1" xfId="0" applyNumberFormat="1" applyFont="1" applyFill="1" applyBorder="1" applyAlignment="1" applyProtection="1">
      <alignment horizontal="center" vertical="top"/>
    </xf>
    <xf numFmtId="164" fontId="3" fillId="0" borderId="5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10" fillId="0" borderId="1" xfId="0" applyNumberFormat="1" applyFont="1" applyBorder="1" applyAlignment="1" applyProtection="1">
      <alignment horizontal="center" vertical="top" wrapText="1"/>
    </xf>
    <xf numFmtId="164" fontId="10" fillId="0" borderId="5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164" fontId="10" fillId="0" borderId="22" xfId="0" applyNumberFormat="1" applyFont="1" applyBorder="1" applyAlignment="1" applyProtection="1">
      <alignment horizontal="center" vertical="top" wrapText="1"/>
    </xf>
    <xf numFmtId="164" fontId="10" fillId="0" borderId="14" xfId="0" applyNumberFormat="1" applyFont="1" applyBorder="1" applyAlignment="1" applyProtection="1">
      <alignment horizontal="center" vertical="top" wrapText="1"/>
    </xf>
    <xf numFmtId="164" fontId="10" fillId="0" borderId="4" xfId="0" applyNumberFormat="1" applyFont="1" applyBorder="1" applyAlignment="1" applyProtection="1">
      <alignment horizontal="center" vertical="top" wrapText="1"/>
    </xf>
    <xf numFmtId="164" fontId="10" fillId="0" borderId="10" xfId="0" applyNumberFormat="1" applyFont="1" applyBorder="1" applyAlignment="1" applyProtection="1">
      <alignment horizontal="center" vertical="top" wrapText="1"/>
    </xf>
    <xf numFmtId="164" fontId="11" fillId="0" borderId="8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" xfId="0" applyNumberFormat="1" applyFont="1" applyBorder="1" applyAlignment="1" applyProtection="1">
      <alignment horizontal="center" vertical="top" wrapText="1"/>
    </xf>
    <xf numFmtId="164" fontId="11" fillId="0" borderId="1" xfId="0" applyNumberFormat="1" applyFont="1" applyBorder="1" applyAlignment="1" applyProtection="1">
      <alignment horizontal="center" vertical="top" wrapText="1"/>
    </xf>
    <xf numFmtId="164" fontId="11" fillId="0" borderId="5" xfId="0" applyNumberFormat="1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 applyProtection="1">
      <alignment horizontal="center" vertical="top" wrapText="1"/>
    </xf>
    <xf numFmtId="164" fontId="3" fillId="8" borderId="1" xfId="0" applyNumberFormat="1" applyFont="1" applyFill="1" applyBorder="1" applyAlignment="1" applyProtection="1">
      <alignment horizontal="center" vertical="top"/>
    </xf>
    <xf numFmtId="164" fontId="3" fillId="4" borderId="5" xfId="0" applyNumberFormat="1" applyFont="1" applyFill="1" applyBorder="1" applyAlignment="1" applyProtection="1">
      <alignment horizontal="center" vertical="top"/>
    </xf>
    <xf numFmtId="164" fontId="3" fillId="4" borderId="3" xfId="0" applyNumberFormat="1" applyFont="1" applyFill="1" applyBorder="1" applyAlignment="1" applyProtection="1">
      <alignment horizontal="center" vertical="top"/>
    </xf>
    <xf numFmtId="164" fontId="12" fillId="8" borderId="8" xfId="0" applyNumberFormat="1" applyFont="1" applyFill="1" applyBorder="1" applyAlignment="1" applyProtection="1">
      <alignment horizontal="center" vertical="top" wrapText="1"/>
    </xf>
    <xf numFmtId="164" fontId="12" fillId="8" borderId="9" xfId="0" applyNumberFormat="1" applyFont="1" applyFill="1" applyBorder="1" applyAlignment="1" applyProtection="1">
      <alignment horizontal="center" vertical="top" wrapText="1"/>
    </xf>
    <xf numFmtId="164" fontId="12" fillId="8" borderId="2" xfId="0" applyNumberFormat="1" applyFont="1" applyFill="1" applyBorder="1" applyAlignment="1" applyProtection="1">
      <alignment horizontal="center" vertical="top" wrapText="1"/>
    </xf>
    <xf numFmtId="164" fontId="3" fillId="0" borderId="13" xfId="0" applyNumberFormat="1" applyFont="1" applyBorder="1" applyAlignment="1" applyProtection="1">
      <alignment horizontal="center" vertical="top"/>
    </xf>
    <xf numFmtId="164" fontId="3" fillId="0" borderId="1" xfId="0" applyNumberFormat="1" applyFont="1" applyBorder="1" applyAlignment="1" applyProtection="1">
      <alignment horizontal="center" vertical="top"/>
    </xf>
    <xf numFmtId="2" fontId="6" fillId="2" borderId="5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top"/>
    </xf>
    <xf numFmtId="164" fontId="2" fillId="3" borderId="1" xfId="0" applyNumberFormat="1" applyFont="1" applyFill="1" applyBorder="1" applyAlignment="1" applyProtection="1">
      <alignment horizontal="center" vertical="top"/>
    </xf>
    <xf numFmtId="164" fontId="2" fillId="3" borderId="5" xfId="0" applyNumberFormat="1" applyFont="1" applyFill="1" applyBorder="1" applyAlignment="1" applyProtection="1">
      <alignment horizontal="center" vertical="top"/>
    </xf>
    <xf numFmtId="164" fontId="2" fillId="3" borderId="13" xfId="0" applyNumberFormat="1" applyFont="1" applyFill="1" applyBorder="1" applyAlignment="1" applyProtection="1">
      <alignment horizontal="center" vertical="top"/>
    </xf>
    <xf numFmtId="2" fontId="3" fillId="2" borderId="5" xfId="0" applyNumberFormat="1" applyFont="1" applyFill="1" applyBorder="1" applyAlignment="1" applyProtection="1">
      <alignment horizontal="center" vertical="center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2" fillId="4" borderId="2" xfId="0" applyNumberFormat="1" applyFont="1" applyFill="1" applyBorder="1" applyAlignment="1" applyProtection="1">
      <alignment horizontal="center" vertical="top"/>
    </xf>
    <xf numFmtId="164" fontId="2" fillId="4" borderId="8" xfId="0" applyNumberFormat="1" applyFont="1" applyFill="1" applyBorder="1" applyAlignment="1" applyProtection="1">
      <alignment horizontal="center" vertical="top"/>
    </xf>
    <xf numFmtId="164" fontId="2" fillId="4" borderId="9" xfId="0" applyNumberFormat="1" applyFont="1" applyFill="1" applyBorder="1" applyAlignment="1" applyProtection="1">
      <alignment horizontal="center" vertical="top"/>
    </xf>
    <xf numFmtId="2" fontId="3" fillId="2" borderId="16" xfId="0" applyNumberFormat="1" applyFont="1" applyFill="1" applyBorder="1" applyAlignment="1" applyProtection="1">
      <alignment horizontal="center" vertical="center"/>
    </xf>
    <xf numFmtId="165" fontId="2" fillId="5" borderId="3" xfId="0" applyNumberFormat="1" applyFont="1" applyFill="1" applyBorder="1" applyAlignment="1" applyProtection="1">
      <alignment horizontal="center" vertical="top"/>
    </xf>
    <xf numFmtId="165" fontId="2" fillId="5" borderId="6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164" fontId="3" fillId="5" borderId="19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5" fontId="3" fillId="5" borderId="2" xfId="0" applyNumberFormat="1" applyFont="1" applyFill="1" applyBorder="1" applyAlignment="1" applyProtection="1">
      <alignment horizontal="center" vertical="top"/>
    </xf>
    <xf numFmtId="165" fontId="3" fillId="5" borderId="3" xfId="0" applyNumberFormat="1" applyFont="1" applyFill="1" applyBorder="1" applyAlignment="1" applyProtection="1">
      <alignment horizontal="center" vertical="top"/>
    </xf>
    <xf numFmtId="165" fontId="3" fillId="5" borderId="1" xfId="0" applyNumberFormat="1" applyFont="1" applyFill="1" applyBorder="1" applyAlignment="1" applyProtection="1">
      <alignment horizontal="center" vertical="top"/>
    </xf>
    <xf numFmtId="165" fontId="3" fillId="5" borderId="5" xfId="0" applyNumberFormat="1" applyFont="1" applyFill="1" applyBorder="1" applyAlignment="1" applyProtection="1">
      <alignment horizontal="center" vertical="top"/>
    </xf>
    <xf numFmtId="165" fontId="3" fillId="5" borderId="4" xfId="0" applyNumberFormat="1" applyFont="1" applyFill="1" applyBorder="1" applyAlignment="1" applyProtection="1">
      <alignment horizontal="center" vertical="top"/>
    </xf>
    <xf numFmtId="165" fontId="3" fillId="5" borderId="19" xfId="0" applyNumberFormat="1" applyFont="1" applyFill="1" applyBorder="1" applyAlignment="1" applyProtection="1">
      <alignment horizontal="center" vertical="top"/>
    </xf>
    <xf numFmtId="165" fontId="3" fillId="5" borderId="10" xfId="0" applyNumberFormat="1" applyFont="1" applyFill="1" applyBorder="1" applyAlignment="1" applyProtection="1">
      <alignment horizontal="center" vertical="top"/>
    </xf>
    <xf numFmtId="164" fontId="2" fillId="8" borderId="2" xfId="0" applyNumberFormat="1" applyFont="1" applyFill="1" applyBorder="1" applyAlignment="1" applyProtection="1">
      <alignment horizontal="center" vertical="top"/>
    </xf>
    <xf numFmtId="164" fontId="2" fillId="8" borderId="8" xfId="0" applyNumberFormat="1" applyFont="1" applyFill="1" applyBorder="1" applyAlignment="1" applyProtection="1">
      <alignment horizontal="center" vertical="top"/>
    </xf>
    <xf numFmtId="164" fontId="2" fillId="8" borderId="9" xfId="0" applyNumberFormat="1" applyFont="1" applyFill="1" applyBorder="1" applyAlignment="1" applyProtection="1">
      <alignment horizontal="center" vertical="top"/>
    </xf>
    <xf numFmtId="0" fontId="8" fillId="6" borderId="17" xfId="0" applyFont="1" applyFill="1" applyBorder="1" applyAlignment="1" applyProtection="1">
      <alignment vertical="top" wrapText="1"/>
    </xf>
    <xf numFmtId="164" fontId="3" fillId="8" borderId="3" xfId="0" applyNumberFormat="1" applyFont="1" applyFill="1" applyBorder="1" applyAlignment="1" applyProtection="1">
      <alignment horizontal="center" vertical="top"/>
    </xf>
    <xf numFmtId="164" fontId="2" fillId="8" borderId="3" xfId="0" applyNumberFormat="1" applyFont="1" applyFill="1" applyBorder="1" applyAlignment="1" applyProtection="1">
      <alignment horizontal="center" vertical="top"/>
    </xf>
    <xf numFmtId="164" fontId="2" fillId="8" borderId="1" xfId="0" applyNumberFormat="1" applyFont="1" applyFill="1" applyBorder="1" applyAlignment="1" applyProtection="1">
      <alignment horizontal="center" vertical="top"/>
    </xf>
    <xf numFmtId="164" fontId="2" fillId="8" borderId="5" xfId="0" applyNumberFormat="1" applyFont="1" applyFill="1" applyBorder="1" applyAlignment="1" applyProtection="1">
      <alignment horizontal="center" vertical="top"/>
    </xf>
    <xf numFmtId="164" fontId="2" fillId="8" borderId="4" xfId="0" applyNumberFormat="1" applyFont="1" applyFill="1" applyBorder="1" applyAlignment="1" applyProtection="1">
      <alignment horizontal="center" vertical="top"/>
    </xf>
    <xf numFmtId="164" fontId="2" fillId="8" borderId="19" xfId="0" applyNumberFormat="1" applyFont="1" applyFill="1" applyBorder="1" applyAlignment="1" applyProtection="1">
      <alignment horizontal="center" vertical="top"/>
    </xf>
    <xf numFmtId="164" fontId="2" fillId="8" borderId="10" xfId="0" applyNumberFormat="1" applyFont="1" applyFill="1" applyBorder="1" applyAlignment="1" applyProtection="1">
      <alignment horizontal="center" vertical="top"/>
    </xf>
    <xf numFmtId="164" fontId="2" fillId="5" borderId="3" xfId="0" applyNumberFormat="1" applyFont="1" applyFill="1" applyBorder="1" applyAlignment="1" applyProtection="1">
      <alignment horizontal="center" vertical="top"/>
    </xf>
    <xf numFmtId="165" fontId="2" fillId="5" borderId="1" xfId="0" applyNumberFormat="1" applyFont="1" applyFill="1" applyBorder="1" applyAlignment="1" applyProtection="1">
      <alignment horizontal="center" vertical="top"/>
    </xf>
    <xf numFmtId="165" fontId="2" fillId="5" borderId="5" xfId="0" applyNumberFormat="1" applyFont="1" applyFill="1" applyBorder="1" applyAlignment="1" applyProtection="1">
      <alignment horizontal="center" vertical="top"/>
    </xf>
    <xf numFmtId="165" fontId="2" fillId="5" borderId="4" xfId="0" applyNumberFormat="1" applyFont="1" applyFill="1" applyBorder="1" applyAlignment="1" applyProtection="1">
      <alignment horizontal="center" vertical="top"/>
    </xf>
    <xf numFmtId="165" fontId="2" fillId="5" borderId="19" xfId="0" applyNumberFormat="1" applyFont="1" applyFill="1" applyBorder="1" applyAlignment="1" applyProtection="1">
      <alignment horizontal="center" vertical="top"/>
    </xf>
    <xf numFmtId="165" fontId="2" fillId="5" borderId="10" xfId="0" applyNumberFormat="1" applyFont="1" applyFill="1" applyBorder="1" applyAlignment="1" applyProtection="1">
      <alignment horizontal="center" vertical="top"/>
    </xf>
    <xf numFmtId="164" fontId="2" fillId="5" borderId="1" xfId="0" applyNumberFormat="1" applyFont="1" applyFill="1" applyBorder="1" applyAlignment="1" applyProtection="1">
      <alignment horizontal="center" vertical="top"/>
    </xf>
    <xf numFmtId="164" fontId="2" fillId="5" borderId="5" xfId="0" applyNumberFormat="1" applyFont="1" applyFill="1" applyBorder="1" applyAlignment="1" applyProtection="1">
      <alignment horizontal="center" vertical="top"/>
    </xf>
    <xf numFmtId="2" fontId="7" fillId="5" borderId="3" xfId="0" applyNumberFormat="1" applyFont="1" applyFill="1" applyBorder="1" applyAlignment="1" applyProtection="1">
      <alignment horizontal="center" vertical="top"/>
    </xf>
    <xf numFmtId="2" fontId="7" fillId="5" borderId="5" xfId="0" applyNumberFormat="1" applyFont="1" applyFill="1" applyBorder="1" applyAlignment="1" applyProtection="1">
      <alignment horizontal="center" vertical="top"/>
    </xf>
    <xf numFmtId="2" fontId="7" fillId="5" borderId="4" xfId="0" applyNumberFormat="1" applyFont="1" applyFill="1" applyBorder="1" applyAlignment="1" applyProtection="1">
      <alignment horizontal="center" vertical="top"/>
    </xf>
    <xf numFmtId="2" fontId="7" fillId="5" borderId="10" xfId="0" applyNumberFormat="1" applyFont="1" applyFill="1" applyBorder="1" applyAlignment="1" applyProtection="1">
      <alignment horizontal="center" vertical="top"/>
    </xf>
    <xf numFmtId="164" fontId="2" fillId="5" borderId="4" xfId="0" applyNumberFormat="1" applyFont="1" applyFill="1" applyBorder="1" applyAlignment="1" applyProtection="1">
      <alignment horizontal="center" vertical="top"/>
    </xf>
    <xf numFmtId="164" fontId="2" fillId="5" borderId="19" xfId="0" applyNumberFormat="1" applyFont="1" applyFill="1" applyBorder="1" applyAlignment="1" applyProtection="1">
      <alignment horizontal="center" vertical="top"/>
    </xf>
    <xf numFmtId="164" fontId="2" fillId="5" borderId="10" xfId="0" applyNumberFormat="1" applyFont="1" applyFill="1" applyBorder="1" applyAlignment="1" applyProtection="1">
      <alignment horizontal="center" vertical="top"/>
    </xf>
    <xf numFmtId="2" fontId="4" fillId="5" borderId="3" xfId="0" applyNumberFormat="1" applyFont="1" applyFill="1" applyBorder="1" applyAlignment="1" applyProtection="1">
      <alignment horizontal="left" vertical="top"/>
    </xf>
    <xf numFmtId="2" fontId="4" fillId="5" borderId="5" xfId="0" applyNumberFormat="1" applyFont="1" applyFill="1" applyBorder="1" applyAlignment="1" applyProtection="1">
      <alignment horizontal="left" vertical="top"/>
    </xf>
    <xf numFmtId="0" fontId="7" fillId="4" borderId="23" xfId="0" applyFont="1" applyFill="1" applyBorder="1" applyAlignment="1" applyProtection="1">
      <alignment horizontal="left" vertical="center" wrapText="1"/>
    </xf>
    <xf numFmtId="0" fontId="7" fillId="4" borderId="0" xfId="0" applyFont="1" applyFill="1" applyAlignment="1" applyProtection="1">
      <alignment horizontal="left" vertical="center" wrapText="1"/>
    </xf>
    <xf numFmtId="0" fontId="7" fillId="4" borderId="2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zoomScale="130" workbookViewId="0">
      <pane ySplit="3" topLeftCell="A49" activePane="bottomLeft" state="frozen"/>
      <selection pane="bottomLeft" activeCell="B1" sqref="B1:B3"/>
    </sheetView>
  </sheetViews>
  <sheetFormatPr defaultRowHeight="11.25" customHeight="1" x14ac:dyDescent="0.2"/>
  <cols>
    <col min="1" max="1" width="32" style="5" customWidth="1"/>
    <col min="2" max="2" width="13.1640625" style="6" customWidth="1"/>
    <col min="3" max="10" width="12.5" style="7" customWidth="1"/>
    <col min="11" max="11" width="11.83203125" style="7" customWidth="1"/>
    <col min="12" max="12" width="4.83203125" style="7" customWidth="1"/>
  </cols>
  <sheetData>
    <row r="1" spans="1:12" ht="11.25" customHeight="1" x14ac:dyDescent="0.15">
      <c r="A1" s="143" t="s">
        <v>2</v>
      </c>
      <c r="B1" s="146" t="s">
        <v>3</v>
      </c>
      <c r="C1" s="17" t="s">
        <v>4</v>
      </c>
      <c r="D1" s="18" t="s">
        <v>4</v>
      </c>
      <c r="E1" s="19" t="s">
        <v>5</v>
      </c>
      <c r="F1" s="149" t="s">
        <v>6</v>
      </c>
      <c r="G1" s="150"/>
      <c r="H1" s="150"/>
      <c r="I1" s="150"/>
      <c r="J1" s="150"/>
      <c r="K1" s="151"/>
      <c r="L1" s="152" t="s">
        <v>7</v>
      </c>
    </row>
    <row r="2" spans="1:12" ht="11.25" customHeight="1" x14ac:dyDescent="0.15">
      <c r="A2" s="144"/>
      <c r="B2" s="147"/>
      <c r="C2" s="144">
        <v>2022</v>
      </c>
      <c r="D2" s="156">
        <v>2023</v>
      </c>
      <c r="E2" s="158">
        <v>2024</v>
      </c>
      <c r="F2" s="160">
        <v>2025</v>
      </c>
      <c r="G2" s="161"/>
      <c r="H2" s="160">
        <v>2026</v>
      </c>
      <c r="I2" s="161"/>
      <c r="J2" s="160">
        <v>2027</v>
      </c>
      <c r="K2" s="161"/>
      <c r="L2" s="153"/>
    </row>
    <row r="3" spans="1:12" ht="11.25" customHeight="1" x14ac:dyDescent="0.15">
      <c r="A3" s="145"/>
      <c r="B3" s="148"/>
      <c r="C3" s="155"/>
      <c r="D3" s="157"/>
      <c r="E3" s="159"/>
      <c r="F3" s="21" t="s">
        <v>8</v>
      </c>
      <c r="G3" s="22" t="s">
        <v>9</v>
      </c>
      <c r="H3" s="21" t="s">
        <v>8</v>
      </c>
      <c r="I3" s="22" t="s">
        <v>9</v>
      </c>
      <c r="J3" s="21" t="s">
        <v>8</v>
      </c>
      <c r="K3" s="22" t="s">
        <v>9</v>
      </c>
      <c r="L3" s="154"/>
    </row>
    <row r="4" spans="1:12" ht="15" customHeight="1" x14ac:dyDescent="0.15">
      <c r="A4" s="24" t="s">
        <v>10</v>
      </c>
      <c r="B4" s="26"/>
      <c r="C4" s="30"/>
      <c r="D4" s="25"/>
      <c r="E4" s="26"/>
      <c r="F4" s="30"/>
      <c r="G4" s="26"/>
      <c r="H4" s="30"/>
      <c r="I4" s="26"/>
      <c r="J4" s="23"/>
      <c r="K4" s="1"/>
      <c r="L4" s="85"/>
    </row>
    <row r="5" spans="1:12" ht="45" customHeight="1" x14ac:dyDescent="0.15">
      <c r="A5" s="11" t="s">
        <v>11</v>
      </c>
      <c r="B5" s="28" t="s">
        <v>12</v>
      </c>
      <c r="C5" s="86">
        <f t="shared" ref="C5:K5" si="0">C11+C28+C33+C38</f>
        <v>1299739</v>
      </c>
      <c r="D5" s="87">
        <f t="shared" si="0"/>
        <v>1426154.7746872401</v>
      </c>
      <c r="E5" s="88">
        <f t="shared" si="0"/>
        <v>1515888.685940071</v>
      </c>
      <c r="F5" s="86">
        <f t="shared" si="0"/>
        <v>1565117.6519453956</v>
      </c>
      <c r="G5" s="88">
        <f t="shared" si="0"/>
        <v>1570178.6591766514</v>
      </c>
      <c r="H5" s="86">
        <f t="shared" si="0"/>
        <v>1641697.1371410447</v>
      </c>
      <c r="I5" s="88">
        <f t="shared" si="0"/>
        <v>1646226.7936732555</v>
      </c>
      <c r="J5" s="89">
        <f t="shared" si="0"/>
        <v>1721234.2276656779</v>
      </c>
      <c r="K5" s="87">
        <f t="shared" si="0"/>
        <v>1728866.2587202229</v>
      </c>
      <c r="L5" s="90"/>
    </row>
    <row r="6" spans="1:12" ht="29.25" customHeight="1" x14ac:dyDescent="0.15">
      <c r="A6" s="46" t="s">
        <v>13</v>
      </c>
      <c r="B6" s="47" t="s">
        <v>12</v>
      </c>
      <c r="C6" s="91">
        <f t="shared" ref="C6:D6" si="1">SUM(C12+C29+C34+C39)</f>
        <v>713731</v>
      </c>
      <c r="D6" s="61">
        <f t="shared" si="1"/>
        <v>797361</v>
      </c>
      <c r="E6" s="62" t="s">
        <v>14</v>
      </c>
      <c r="F6" s="63" t="s">
        <v>14</v>
      </c>
      <c r="G6" s="62" t="s">
        <v>14</v>
      </c>
      <c r="H6" s="63" t="s">
        <v>14</v>
      </c>
      <c r="I6" s="62" t="s">
        <v>14</v>
      </c>
      <c r="J6" s="83" t="s">
        <v>14</v>
      </c>
      <c r="K6" s="84" t="s">
        <v>14</v>
      </c>
      <c r="L6" s="90"/>
    </row>
    <row r="7" spans="1:12" ht="18" customHeight="1" x14ac:dyDescent="0.15">
      <c r="A7" s="11" t="s">
        <v>15</v>
      </c>
      <c r="B7" s="29" t="s">
        <v>16</v>
      </c>
      <c r="C7" s="92">
        <v>96.84</v>
      </c>
      <c r="D7" s="48">
        <f t="shared" ref="D7:F40" si="2">IF(ISERROR((D5/C5*100)),0,(D5/C5*100))</f>
        <v>109.72624309090058</v>
      </c>
      <c r="E7" s="49">
        <f t="shared" si="2"/>
        <v>106.29201772805547</v>
      </c>
      <c r="F7" s="50">
        <f t="shared" si="2"/>
        <v>103.24753172590609</v>
      </c>
      <c r="G7" s="49">
        <f t="shared" ref="G7:K40" si="3">IF(ISERROR((G5/E5*100)),0,(G5/E5*100))</f>
        <v>103.58139576738861</v>
      </c>
      <c r="H7" s="50">
        <f t="shared" si="3"/>
        <v>104.89289000737185</v>
      </c>
      <c r="I7" s="49">
        <f t="shared" si="3"/>
        <v>104.84327907860379</v>
      </c>
      <c r="J7" s="51">
        <f t="shared" si="3"/>
        <v>104.84480899218379</v>
      </c>
      <c r="K7" s="48">
        <f t="shared" si="3"/>
        <v>105.01993196590928</v>
      </c>
      <c r="L7" s="90"/>
    </row>
    <row r="8" spans="1:12" ht="11.25" customHeight="1" x14ac:dyDescent="0.15">
      <c r="A8" s="11" t="s">
        <v>17</v>
      </c>
      <c r="B8" s="29" t="s">
        <v>18</v>
      </c>
      <c r="C8" s="92">
        <v>112.96</v>
      </c>
      <c r="D8" s="48">
        <f t="shared" ref="D8:F8" si="4">IF(ISERROR((C11*D14+C28*D31+C33*D36+C38*D41)/C5),0,((C11*D14+C28*D31+C33*D36+C38*D41)/C5))</f>
        <v>101.75657446219624</v>
      </c>
      <c r="E8" s="49">
        <f t="shared" si="4"/>
        <v>106.09696848125094</v>
      </c>
      <c r="F8" s="50">
        <f t="shared" si="4"/>
        <v>104.41095109030285</v>
      </c>
      <c r="G8" s="49">
        <f t="shared" ref="G8:K8" si="5">IF(ISERROR((E11*G14+E28*G31+E33*G36+E38*G41)/E5),0,((E11*G14+E28*G31+E33*G36+E38*G41)/E5))</f>
        <v>103.51434692087034</v>
      </c>
      <c r="H8" s="50">
        <f t="shared" si="5"/>
        <v>103.8133347970868</v>
      </c>
      <c r="I8" s="49">
        <f t="shared" si="5"/>
        <v>103.24388319771043</v>
      </c>
      <c r="J8" s="51">
        <f t="shared" si="5"/>
        <v>103.19504590431188</v>
      </c>
      <c r="K8" s="48">
        <f t="shared" si="5"/>
        <v>102.88471516190305</v>
      </c>
      <c r="L8" s="90"/>
    </row>
    <row r="9" spans="1:12" ht="18" customHeight="1" x14ac:dyDescent="0.15">
      <c r="A9" s="11" t="s">
        <v>19</v>
      </c>
      <c r="B9" s="29" t="s">
        <v>20</v>
      </c>
      <c r="C9" s="92">
        <v>86.05</v>
      </c>
      <c r="D9" s="52">
        <f t="shared" ref="D9:F9" si="6">IF(ISERROR((C11*D15+C28*D32+C33*D37+C38*D42)/C5),0,((C11*D15+C28*D32+C33*D37+C38*D42)/C5))</f>
        <v>108.12635990764305</v>
      </c>
      <c r="E9" s="53">
        <f t="shared" si="6"/>
        <v>100.22472715815978</v>
      </c>
      <c r="F9" s="54">
        <f t="shared" si="6"/>
        <v>98.877918957003146</v>
      </c>
      <c r="G9" s="53">
        <f t="shared" ref="G9:K9" si="7">IF(ISERROR((E11*G15+E28*G32+E33*G37+E38*G42)/E5),0,((E11*G15+E28*G32+E33*G37+E38*G42)/E5))</f>
        <v>100.0570823719616</v>
      </c>
      <c r="H9" s="54">
        <f t="shared" si="7"/>
        <v>101.03434103387389</v>
      </c>
      <c r="I9" s="53">
        <f t="shared" si="7"/>
        <v>101.54732627190629</v>
      </c>
      <c r="J9" s="55">
        <f t="shared" si="7"/>
        <v>101.60192208728553</v>
      </c>
      <c r="K9" s="52">
        <f t="shared" si="7"/>
        <v>102.08207966441559</v>
      </c>
      <c r="L9" s="90"/>
    </row>
    <row r="10" spans="1:12" ht="13.5" customHeight="1" x14ac:dyDescent="0.15">
      <c r="A10" s="27" t="s">
        <v>21</v>
      </c>
      <c r="B10" s="20"/>
      <c r="C10" s="56"/>
      <c r="D10" s="57"/>
      <c r="E10" s="58"/>
      <c r="F10" s="56"/>
      <c r="G10" s="58"/>
      <c r="H10" s="56"/>
      <c r="I10" s="58"/>
      <c r="J10" s="59"/>
      <c r="K10" s="60"/>
      <c r="L10" s="90"/>
    </row>
    <row r="11" spans="1:12" ht="36" customHeight="1" x14ac:dyDescent="0.15">
      <c r="A11" s="31" t="s">
        <v>22</v>
      </c>
      <c r="B11" s="32" t="s">
        <v>12</v>
      </c>
      <c r="C11" s="93">
        <f t="shared" ref="C11:K11" si="8">SUM(C16+C20+C24)</f>
        <v>2236</v>
      </c>
      <c r="D11" s="94">
        <f t="shared" si="8"/>
        <v>2108.3244</v>
      </c>
      <c r="E11" s="95">
        <f t="shared" si="8"/>
        <v>2355.5254358999996</v>
      </c>
      <c r="F11" s="93">
        <f t="shared" si="8"/>
        <v>2535.1342503873748</v>
      </c>
      <c r="G11" s="95">
        <f t="shared" si="8"/>
        <v>2537.6617291800958</v>
      </c>
      <c r="H11" s="93">
        <f t="shared" si="8"/>
        <v>2673.8694722398241</v>
      </c>
      <c r="I11" s="95">
        <f t="shared" si="8"/>
        <v>2679.1515965522613</v>
      </c>
      <c r="J11" s="93">
        <f t="shared" si="8"/>
        <v>2822.9483907950835</v>
      </c>
      <c r="K11" s="95">
        <f t="shared" si="8"/>
        <v>2831.2604284465156</v>
      </c>
      <c r="L11" s="96"/>
    </row>
    <row r="12" spans="1:12" ht="29.25" customHeight="1" x14ac:dyDescent="0.15">
      <c r="A12" s="46" t="s">
        <v>13</v>
      </c>
      <c r="B12" s="47" t="s">
        <v>12</v>
      </c>
      <c r="C12" s="91">
        <v>0</v>
      </c>
      <c r="D12" s="61">
        <v>0</v>
      </c>
      <c r="E12" s="62" t="s">
        <v>14</v>
      </c>
      <c r="F12" s="63" t="s">
        <v>14</v>
      </c>
      <c r="G12" s="62" t="s">
        <v>14</v>
      </c>
      <c r="H12" s="63" t="s">
        <v>14</v>
      </c>
      <c r="I12" s="62" t="s">
        <v>14</v>
      </c>
      <c r="J12" s="63" t="s">
        <v>14</v>
      </c>
      <c r="K12" s="62" t="s">
        <v>14</v>
      </c>
      <c r="L12" s="96"/>
    </row>
    <row r="13" spans="1:12" ht="18" customHeight="1" x14ac:dyDescent="0.15">
      <c r="A13" s="14" t="s">
        <v>23</v>
      </c>
      <c r="B13" s="33" t="s">
        <v>16</v>
      </c>
      <c r="C13" s="97">
        <v>1668.66</v>
      </c>
      <c r="D13" s="64">
        <f t="shared" si="2"/>
        <v>94.289999999999992</v>
      </c>
      <c r="E13" s="65">
        <f t="shared" si="2"/>
        <v>111.72499999999998</v>
      </c>
      <c r="F13" s="66">
        <f t="shared" si="2"/>
        <v>107.62500000000001</v>
      </c>
      <c r="G13" s="65">
        <f t="shared" si="3"/>
        <v>107.73230000000002</v>
      </c>
      <c r="H13" s="66">
        <f t="shared" si="3"/>
        <v>105.47250000000001</v>
      </c>
      <c r="I13" s="65">
        <f t="shared" si="3"/>
        <v>105.57559999999999</v>
      </c>
      <c r="J13" s="66">
        <f t="shared" si="3"/>
        <v>105.5754</v>
      </c>
      <c r="K13" s="65">
        <f t="shared" si="3"/>
        <v>105.67749999999998</v>
      </c>
      <c r="L13" s="96"/>
    </row>
    <row r="14" spans="1:12" ht="18" customHeight="1" x14ac:dyDescent="0.15">
      <c r="A14" s="14" t="s">
        <v>17</v>
      </c>
      <c r="B14" s="33" t="s">
        <v>24</v>
      </c>
      <c r="C14" s="97" t="s">
        <v>25</v>
      </c>
      <c r="D14" s="64">
        <f t="shared" ref="D14:F14" si="9">IF(ISERROR((C16*D18+C20*D22+C24*D26)/C11),0,((C16*D18+C20*D22+C24*D26)/C11))</f>
        <v>105</v>
      </c>
      <c r="E14" s="65">
        <f t="shared" si="9"/>
        <v>109</v>
      </c>
      <c r="F14" s="66">
        <f t="shared" si="9"/>
        <v>105</v>
      </c>
      <c r="G14" s="65">
        <f t="shared" ref="G14:K14" si="10">IF(ISERROR((E16*G18+E20*G22+E24*G26)/E11),0,((E16*G18+E20*G22+E24*G26)/E11))</f>
        <v>104.9</v>
      </c>
      <c r="H14" s="66">
        <f t="shared" si="10"/>
        <v>102.9</v>
      </c>
      <c r="I14" s="65">
        <f t="shared" si="10"/>
        <v>102.7</v>
      </c>
      <c r="J14" s="66">
        <f t="shared" si="10"/>
        <v>102.9</v>
      </c>
      <c r="K14" s="65">
        <f t="shared" si="10"/>
        <v>102.5</v>
      </c>
      <c r="L14" s="96"/>
    </row>
    <row r="15" spans="1:12" ht="18" customHeight="1" x14ac:dyDescent="0.15">
      <c r="A15" s="15" t="s">
        <v>19</v>
      </c>
      <c r="B15" s="34" t="s">
        <v>26</v>
      </c>
      <c r="C15" s="98">
        <v>1593.75</v>
      </c>
      <c r="D15" s="67">
        <f t="shared" ref="D15:F15" si="11">IF(ISERROR((C16*D19+C20*D23+C24*D27)/C11),0,((C16*D19+C20*D23+C24*D27)/C11))</f>
        <v>89.8</v>
      </c>
      <c r="E15" s="68">
        <f t="shared" si="11"/>
        <v>102.5</v>
      </c>
      <c r="F15" s="69">
        <f t="shared" si="11"/>
        <v>102.5</v>
      </c>
      <c r="G15" s="70">
        <f t="shared" ref="G15:K15" si="12">IF(ISERROR((E16*G19+E20*G23+E24*G27)/E11),0,((E16*G19+E20*G23+E24*G27)/E11))</f>
        <v>102.7</v>
      </c>
      <c r="H15" s="69">
        <f t="shared" si="12"/>
        <v>102.5</v>
      </c>
      <c r="I15" s="70">
        <f t="shared" si="12"/>
        <v>102.8</v>
      </c>
      <c r="J15" s="69">
        <f t="shared" si="12"/>
        <v>102.6</v>
      </c>
      <c r="K15" s="70">
        <f t="shared" si="12"/>
        <v>103.1</v>
      </c>
      <c r="L15" s="96"/>
    </row>
    <row r="16" spans="1:12" ht="39" customHeight="1" x14ac:dyDescent="0.2">
      <c r="A16" s="8" t="s">
        <v>27</v>
      </c>
      <c r="B16" s="35" t="s">
        <v>12</v>
      </c>
      <c r="C16" s="99">
        <v>0</v>
      </c>
      <c r="D16" s="71">
        <f t="shared" ref="D16:F24" si="13">IF(ISERROR(D19*C16*D18/10000),0,(D19*C16*D18/10000))</f>
        <v>0</v>
      </c>
      <c r="E16" s="72">
        <f t="shared" si="13"/>
        <v>0</v>
      </c>
      <c r="F16" s="73">
        <f t="shared" si="13"/>
        <v>0</v>
      </c>
      <c r="G16" s="72">
        <f t="shared" ref="G16:K24" si="14">IF(ISERROR(G19*E16*G18/10000),0,(G19*E16*G18/10000))</f>
        <v>0</v>
      </c>
      <c r="H16" s="73">
        <f t="shared" si="14"/>
        <v>0</v>
      </c>
      <c r="I16" s="72">
        <f t="shared" si="14"/>
        <v>0</v>
      </c>
      <c r="J16" s="73">
        <f t="shared" si="14"/>
        <v>0</v>
      </c>
      <c r="K16" s="72">
        <f t="shared" si="14"/>
        <v>0</v>
      </c>
      <c r="L16" s="96"/>
    </row>
    <row r="17" spans="1:12" ht="19.5" customHeight="1" x14ac:dyDescent="0.2">
      <c r="A17" s="9" t="s">
        <v>23</v>
      </c>
      <c r="B17" s="36" t="s">
        <v>16</v>
      </c>
      <c r="C17" s="92">
        <v>0</v>
      </c>
      <c r="D17" s="74">
        <f t="shared" ref="D17:F25" si="15">IF(ISERROR((D16/C16*100)),0,(D16/C16*100))</f>
        <v>0</v>
      </c>
      <c r="E17" s="75">
        <f t="shared" si="15"/>
        <v>0</v>
      </c>
      <c r="F17" s="76">
        <f t="shared" si="15"/>
        <v>0</v>
      </c>
      <c r="G17" s="75">
        <f t="shared" ref="G17:K25" si="16">IF(ISERROR((G16/E16*100)),0,(G16/E16*100))</f>
        <v>0</v>
      </c>
      <c r="H17" s="76">
        <f t="shared" si="16"/>
        <v>0</v>
      </c>
      <c r="I17" s="75">
        <f t="shared" si="16"/>
        <v>0</v>
      </c>
      <c r="J17" s="76">
        <f t="shared" si="16"/>
        <v>0</v>
      </c>
      <c r="K17" s="75">
        <f t="shared" si="16"/>
        <v>0</v>
      </c>
      <c r="L17" s="40"/>
    </row>
    <row r="18" spans="1:12" ht="11.25" customHeight="1" x14ac:dyDescent="0.2">
      <c r="A18" s="9" t="s">
        <v>17</v>
      </c>
      <c r="B18" s="36" t="s">
        <v>24</v>
      </c>
      <c r="C18" s="92">
        <v>0</v>
      </c>
      <c r="D18" s="100">
        <v>0</v>
      </c>
      <c r="E18" s="101">
        <v>0</v>
      </c>
      <c r="F18" s="92">
        <v>0</v>
      </c>
      <c r="G18" s="101">
        <v>0</v>
      </c>
      <c r="H18" s="92">
        <v>0</v>
      </c>
      <c r="I18" s="101">
        <v>0</v>
      </c>
      <c r="J18" s="92">
        <v>0</v>
      </c>
      <c r="K18" s="101">
        <v>0</v>
      </c>
      <c r="L18" s="40"/>
    </row>
    <row r="19" spans="1:12" ht="19.5" customHeight="1" x14ac:dyDescent="0.2">
      <c r="A19" s="10" t="s">
        <v>19</v>
      </c>
      <c r="B19" s="37" t="s">
        <v>26</v>
      </c>
      <c r="C19" s="102">
        <v>0</v>
      </c>
      <c r="D19" s="103">
        <v>0</v>
      </c>
      <c r="E19" s="104">
        <v>0</v>
      </c>
      <c r="F19" s="102">
        <v>0</v>
      </c>
      <c r="G19" s="104">
        <v>0</v>
      </c>
      <c r="H19" s="102">
        <v>0</v>
      </c>
      <c r="I19" s="104">
        <v>0</v>
      </c>
      <c r="J19" s="102">
        <v>0</v>
      </c>
      <c r="K19" s="104">
        <v>0</v>
      </c>
      <c r="L19" s="40"/>
    </row>
    <row r="20" spans="1:12" ht="39" customHeight="1" x14ac:dyDescent="0.2">
      <c r="A20" s="8" t="s">
        <v>28</v>
      </c>
      <c r="B20" s="35" t="s">
        <v>12</v>
      </c>
      <c r="C20" s="105">
        <v>2236</v>
      </c>
      <c r="D20" s="71">
        <f t="shared" si="13"/>
        <v>2108.3244</v>
      </c>
      <c r="E20" s="72">
        <f t="shared" si="13"/>
        <v>2355.5254358999996</v>
      </c>
      <c r="F20" s="73">
        <f t="shared" si="13"/>
        <v>2535.1342503873748</v>
      </c>
      <c r="G20" s="72">
        <f t="shared" si="14"/>
        <v>2537.6617291800958</v>
      </c>
      <c r="H20" s="73">
        <f t="shared" si="14"/>
        <v>2673.8694722398241</v>
      </c>
      <c r="I20" s="72">
        <f t="shared" si="14"/>
        <v>2679.1515965522613</v>
      </c>
      <c r="J20" s="73">
        <f t="shared" si="14"/>
        <v>2822.9483907950835</v>
      </c>
      <c r="K20" s="72">
        <f t="shared" si="14"/>
        <v>2831.2604284465156</v>
      </c>
      <c r="L20" s="40"/>
    </row>
    <row r="21" spans="1:12" ht="19.5" customHeight="1" x14ac:dyDescent="0.2">
      <c r="A21" s="9" t="s">
        <v>23</v>
      </c>
      <c r="B21" s="36" t="s">
        <v>16</v>
      </c>
      <c r="C21" s="106">
        <v>1668.66</v>
      </c>
      <c r="D21" s="74">
        <f t="shared" si="15"/>
        <v>94.289999999999992</v>
      </c>
      <c r="E21" s="75">
        <f t="shared" si="15"/>
        <v>111.72499999999998</v>
      </c>
      <c r="F21" s="76">
        <f t="shared" si="15"/>
        <v>107.62500000000001</v>
      </c>
      <c r="G21" s="75">
        <f t="shared" si="16"/>
        <v>107.73230000000002</v>
      </c>
      <c r="H21" s="76">
        <f t="shared" si="16"/>
        <v>105.47250000000001</v>
      </c>
      <c r="I21" s="75">
        <f t="shared" si="16"/>
        <v>105.57559999999999</v>
      </c>
      <c r="J21" s="76">
        <f t="shared" si="16"/>
        <v>105.5754</v>
      </c>
      <c r="K21" s="75">
        <f t="shared" si="16"/>
        <v>105.67749999999998</v>
      </c>
      <c r="L21" s="40"/>
    </row>
    <row r="22" spans="1:12" ht="11.25" customHeight="1" x14ac:dyDescent="0.2">
      <c r="A22" s="9" t="s">
        <v>17</v>
      </c>
      <c r="B22" s="36" t="s">
        <v>24</v>
      </c>
      <c r="C22" s="106">
        <v>104.7</v>
      </c>
      <c r="D22" s="107">
        <v>105</v>
      </c>
      <c r="E22" s="108">
        <v>109</v>
      </c>
      <c r="F22" s="106">
        <v>105</v>
      </c>
      <c r="G22" s="108">
        <v>104.9</v>
      </c>
      <c r="H22" s="106">
        <v>102.9</v>
      </c>
      <c r="I22" s="108">
        <v>102.7</v>
      </c>
      <c r="J22" s="106">
        <v>102.9</v>
      </c>
      <c r="K22" s="108">
        <v>102.5</v>
      </c>
      <c r="L22" s="40"/>
    </row>
    <row r="23" spans="1:12" ht="19.5" customHeight="1" x14ac:dyDescent="0.2">
      <c r="A23" s="10" t="s">
        <v>19</v>
      </c>
      <c r="B23" s="37" t="s">
        <v>26</v>
      </c>
      <c r="C23" s="109">
        <v>1593.75</v>
      </c>
      <c r="D23" s="110">
        <v>89.8</v>
      </c>
      <c r="E23" s="111">
        <v>102.5</v>
      </c>
      <c r="F23" s="109">
        <v>102.5</v>
      </c>
      <c r="G23" s="111">
        <v>102.7</v>
      </c>
      <c r="H23" s="109">
        <v>102.5</v>
      </c>
      <c r="I23" s="111">
        <v>102.8</v>
      </c>
      <c r="J23" s="109">
        <v>102.6</v>
      </c>
      <c r="K23" s="111">
        <v>103.1</v>
      </c>
      <c r="L23" s="40"/>
    </row>
    <row r="24" spans="1:12" ht="39" customHeight="1" x14ac:dyDescent="0.2">
      <c r="A24" s="16" t="s">
        <v>29</v>
      </c>
      <c r="B24" s="38" t="s">
        <v>12</v>
      </c>
      <c r="C24" s="99">
        <v>0</v>
      </c>
      <c r="D24" s="71">
        <f t="shared" si="13"/>
        <v>0</v>
      </c>
      <c r="E24" s="72">
        <f t="shared" si="13"/>
        <v>0</v>
      </c>
      <c r="F24" s="73">
        <f t="shared" si="13"/>
        <v>0</v>
      </c>
      <c r="G24" s="72">
        <f t="shared" si="14"/>
        <v>0</v>
      </c>
      <c r="H24" s="73">
        <f t="shared" si="14"/>
        <v>0</v>
      </c>
      <c r="I24" s="72">
        <f t="shared" si="14"/>
        <v>0</v>
      </c>
      <c r="J24" s="73">
        <f t="shared" si="14"/>
        <v>0</v>
      </c>
      <c r="K24" s="72">
        <f t="shared" si="14"/>
        <v>0</v>
      </c>
      <c r="L24" s="40"/>
    </row>
    <row r="25" spans="1:12" ht="19.5" customHeight="1" x14ac:dyDescent="0.2">
      <c r="A25" s="9" t="s">
        <v>23</v>
      </c>
      <c r="B25" s="36" t="s">
        <v>16</v>
      </c>
      <c r="C25" s="92">
        <v>0</v>
      </c>
      <c r="D25" s="74">
        <f t="shared" si="15"/>
        <v>0</v>
      </c>
      <c r="E25" s="75">
        <f t="shared" si="15"/>
        <v>0</v>
      </c>
      <c r="F25" s="76">
        <f t="shared" si="15"/>
        <v>0</v>
      </c>
      <c r="G25" s="75">
        <f t="shared" si="16"/>
        <v>0</v>
      </c>
      <c r="H25" s="76">
        <f t="shared" si="16"/>
        <v>0</v>
      </c>
      <c r="I25" s="75">
        <f t="shared" si="16"/>
        <v>0</v>
      </c>
      <c r="J25" s="76">
        <f t="shared" si="16"/>
        <v>0</v>
      </c>
      <c r="K25" s="75">
        <f t="shared" si="16"/>
        <v>0</v>
      </c>
      <c r="L25" s="40"/>
    </row>
    <row r="26" spans="1:12" ht="11.25" customHeight="1" x14ac:dyDescent="0.2">
      <c r="A26" s="9" t="s">
        <v>17</v>
      </c>
      <c r="B26" s="36" t="s">
        <v>24</v>
      </c>
      <c r="C26" s="92">
        <v>0</v>
      </c>
      <c r="D26" s="100"/>
      <c r="E26" s="101"/>
      <c r="F26" s="92"/>
      <c r="G26" s="101"/>
      <c r="H26" s="92"/>
      <c r="I26" s="101"/>
      <c r="J26" s="92"/>
      <c r="K26" s="101"/>
      <c r="L26" s="40"/>
    </row>
    <row r="27" spans="1:12" ht="19.5" customHeight="1" x14ac:dyDescent="0.2">
      <c r="A27" s="10" t="s">
        <v>19</v>
      </c>
      <c r="B27" s="37" t="s">
        <v>26</v>
      </c>
      <c r="C27" s="102">
        <v>0</v>
      </c>
      <c r="D27" s="103"/>
      <c r="E27" s="104"/>
      <c r="F27" s="102"/>
      <c r="G27" s="104"/>
      <c r="H27" s="102"/>
      <c r="I27" s="104"/>
      <c r="J27" s="102"/>
      <c r="K27" s="104"/>
      <c r="L27" s="40"/>
    </row>
    <row r="28" spans="1:12" ht="54" customHeight="1" x14ac:dyDescent="0.15">
      <c r="A28" s="31" t="s">
        <v>30</v>
      </c>
      <c r="B28" s="32" t="s">
        <v>12</v>
      </c>
      <c r="C28" s="112">
        <v>1169942</v>
      </c>
      <c r="D28" s="113">
        <v>1284606.11967524</v>
      </c>
      <c r="E28" s="114">
        <v>1365035.0565807701</v>
      </c>
      <c r="F28" s="112">
        <v>1403965.9365352499</v>
      </c>
      <c r="G28" s="114">
        <v>1408463.39597896</v>
      </c>
      <c r="H28" s="112">
        <v>1472415.5116473001</v>
      </c>
      <c r="I28" s="114">
        <v>1476209.92096194</v>
      </c>
      <c r="J28" s="112">
        <v>1543048.78955449</v>
      </c>
      <c r="K28" s="114">
        <v>1549773.1664682</v>
      </c>
      <c r="L28" s="115" t="s">
        <v>31</v>
      </c>
    </row>
    <row r="29" spans="1:12" ht="29.25" customHeight="1" x14ac:dyDescent="0.15">
      <c r="A29" s="12" t="s">
        <v>13</v>
      </c>
      <c r="B29" s="41" t="s">
        <v>12</v>
      </c>
      <c r="C29" s="116">
        <v>613163</v>
      </c>
      <c r="D29" s="77">
        <v>708068</v>
      </c>
      <c r="E29" s="62" t="s">
        <v>14</v>
      </c>
      <c r="F29" s="63" t="s">
        <v>14</v>
      </c>
      <c r="G29" s="62" t="s">
        <v>14</v>
      </c>
      <c r="H29" s="63" t="s">
        <v>14</v>
      </c>
      <c r="I29" s="62" t="s">
        <v>14</v>
      </c>
      <c r="J29" s="63" t="s">
        <v>14</v>
      </c>
      <c r="K29" s="62" t="s">
        <v>14</v>
      </c>
      <c r="L29" s="44"/>
    </row>
    <row r="30" spans="1:12" ht="18" customHeight="1" x14ac:dyDescent="0.15">
      <c r="A30" s="14" t="s">
        <v>23</v>
      </c>
      <c r="B30" s="33" t="s">
        <v>16</v>
      </c>
      <c r="C30" s="117">
        <v>96.17</v>
      </c>
      <c r="D30" s="118">
        <v>109.80083796250101</v>
      </c>
      <c r="E30" s="119">
        <v>106.260980363838</v>
      </c>
      <c r="F30" s="117">
        <v>102.85200587097</v>
      </c>
      <c r="G30" s="119">
        <v>103.18148161754701</v>
      </c>
      <c r="H30" s="117">
        <v>104.875444149377</v>
      </c>
      <c r="I30" s="119">
        <v>104.80995993054501</v>
      </c>
      <c r="J30" s="117">
        <v>104.79710226824299</v>
      </c>
      <c r="K30" s="119">
        <v>104.983250990369</v>
      </c>
      <c r="L30" s="96"/>
    </row>
    <row r="31" spans="1:12" ht="11.25" customHeight="1" x14ac:dyDescent="0.15">
      <c r="A31" s="14" t="s">
        <v>17</v>
      </c>
      <c r="B31" s="33" t="s">
        <v>24</v>
      </c>
      <c r="C31" s="117">
        <v>113.71</v>
      </c>
      <c r="D31" s="118">
        <v>100.637202130465</v>
      </c>
      <c r="E31" s="119">
        <v>106.090326251055</v>
      </c>
      <c r="F31" s="117">
        <v>104.160871196198</v>
      </c>
      <c r="G31" s="119">
        <v>103.227366558128</v>
      </c>
      <c r="H31" s="117">
        <v>103.74321226679</v>
      </c>
      <c r="I31" s="119">
        <v>103.18531212339001</v>
      </c>
      <c r="J31" s="117">
        <v>103.076264683245</v>
      </c>
      <c r="K31" s="119">
        <v>102.77763383393</v>
      </c>
      <c r="L31" s="96"/>
    </row>
    <row r="32" spans="1:12" ht="18" customHeight="1" x14ac:dyDescent="0.15">
      <c r="A32" s="42" t="s">
        <v>19</v>
      </c>
      <c r="B32" s="43" t="s">
        <v>26</v>
      </c>
      <c r="C32" s="120">
        <v>84.84</v>
      </c>
      <c r="D32" s="121">
        <v>109.305653613598</v>
      </c>
      <c r="E32" s="122">
        <v>100.206274088008</v>
      </c>
      <c r="F32" s="120">
        <v>98.738171451378193</v>
      </c>
      <c r="G32" s="122">
        <v>99.949944508422902</v>
      </c>
      <c r="H32" s="120">
        <v>101.08477773689501</v>
      </c>
      <c r="I32" s="122">
        <v>101.572318018194</v>
      </c>
      <c r="J32" s="120">
        <v>101.672252170522</v>
      </c>
      <c r="K32" s="122">
        <v>102.15278103590499</v>
      </c>
      <c r="L32" s="96"/>
    </row>
    <row r="33" spans="1:12" ht="45" customHeight="1" x14ac:dyDescent="0.15">
      <c r="A33" s="31" t="s">
        <v>32</v>
      </c>
      <c r="B33" s="32" t="s">
        <v>12</v>
      </c>
      <c r="C33" s="99">
        <v>83908</v>
      </c>
      <c r="D33" s="94">
        <f t="shared" ref="D33:F38" si="17">IF(ISERROR(D37*C33*D36/10000),0,(D37*C33*D36/10000))</f>
        <v>90749.774412000013</v>
      </c>
      <c r="E33" s="95">
        <f t="shared" si="17"/>
        <v>96493.327634535483</v>
      </c>
      <c r="F33" s="93">
        <f t="shared" si="17"/>
        <v>102282.92729260762</v>
      </c>
      <c r="G33" s="95">
        <f t="shared" ref="G33:K38" si="18">IF(ISERROR(G37*E33*G36/10000),0,(G37*E33*G36/10000))</f>
        <v>102818.4652609793</v>
      </c>
      <c r="H33" s="93">
        <f t="shared" si="18"/>
        <v>107218.28310033052</v>
      </c>
      <c r="I33" s="95">
        <f t="shared" si="18"/>
        <v>107902.22145734316</v>
      </c>
      <c r="J33" s="93">
        <f t="shared" si="18"/>
        <v>112622.08456858719</v>
      </c>
      <c r="K33" s="95">
        <f t="shared" si="18"/>
        <v>113458.53844906756</v>
      </c>
      <c r="L33" s="96"/>
    </row>
    <row r="34" spans="1:12" ht="29.25" customHeight="1" x14ac:dyDescent="0.15">
      <c r="A34" s="46" t="s">
        <v>13</v>
      </c>
      <c r="B34" s="47" t="s">
        <v>12</v>
      </c>
      <c r="C34" s="91">
        <v>80037</v>
      </c>
      <c r="D34" s="61">
        <v>78222</v>
      </c>
      <c r="E34" s="78" t="s">
        <v>14</v>
      </c>
      <c r="F34" s="79" t="s">
        <v>14</v>
      </c>
      <c r="G34" s="78" t="s">
        <v>14</v>
      </c>
      <c r="H34" s="79" t="s">
        <v>14</v>
      </c>
      <c r="I34" s="78" t="s">
        <v>14</v>
      </c>
      <c r="J34" s="79" t="s">
        <v>14</v>
      </c>
      <c r="K34" s="78" t="s">
        <v>14</v>
      </c>
      <c r="L34" s="96"/>
    </row>
    <row r="35" spans="1:12" ht="18" customHeight="1" x14ac:dyDescent="0.15">
      <c r="A35" s="14" t="s">
        <v>23</v>
      </c>
      <c r="B35" s="33" t="s">
        <v>16</v>
      </c>
      <c r="C35" s="123">
        <v>102.7</v>
      </c>
      <c r="D35" s="64">
        <f t="shared" si="2"/>
        <v>108.15390000000002</v>
      </c>
      <c r="E35" s="65">
        <f t="shared" si="2"/>
        <v>106.32899999999998</v>
      </c>
      <c r="F35" s="66">
        <f t="shared" si="2"/>
        <v>106</v>
      </c>
      <c r="G35" s="65">
        <f t="shared" si="3"/>
        <v>106.55500000000002</v>
      </c>
      <c r="H35" s="66">
        <f t="shared" si="3"/>
        <v>104.8252</v>
      </c>
      <c r="I35" s="65">
        <f t="shared" si="3"/>
        <v>104.9444</v>
      </c>
      <c r="J35" s="66">
        <f t="shared" si="3"/>
        <v>105.04000000000002</v>
      </c>
      <c r="K35" s="65">
        <f t="shared" si="3"/>
        <v>105.14939999999997</v>
      </c>
      <c r="L35" s="96"/>
    </row>
    <row r="36" spans="1:12" ht="11.25" customHeight="1" x14ac:dyDescent="0.15">
      <c r="A36" s="14" t="s">
        <v>17</v>
      </c>
      <c r="B36" s="33" t="s">
        <v>24</v>
      </c>
      <c r="C36" s="97">
        <v>104.4</v>
      </c>
      <c r="D36" s="124">
        <v>110.7</v>
      </c>
      <c r="E36" s="125">
        <v>105.8</v>
      </c>
      <c r="F36" s="97">
        <v>106</v>
      </c>
      <c r="G36" s="125">
        <v>105.5</v>
      </c>
      <c r="H36" s="97">
        <v>104.2</v>
      </c>
      <c r="I36" s="125">
        <v>103.7</v>
      </c>
      <c r="J36" s="97">
        <v>104</v>
      </c>
      <c r="K36" s="125">
        <v>103.8</v>
      </c>
      <c r="L36" s="96"/>
    </row>
    <row r="37" spans="1:12" ht="18" customHeight="1" x14ac:dyDescent="0.15">
      <c r="A37" s="42" t="s">
        <v>19</v>
      </c>
      <c r="B37" s="43" t="s">
        <v>26</v>
      </c>
      <c r="C37" s="126">
        <v>98.34</v>
      </c>
      <c r="D37" s="127">
        <v>97.7</v>
      </c>
      <c r="E37" s="128">
        <v>100.5</v>
      </c>
      <c r="F37" s="126">
        <v>100</v>
      </c>
      <c r="G37" s="128">
        <v>101</v>
      </c>
      <c r="H37" s="126">
        <v>100.6</v>
      </c>
      <c r="I37" s="128">
        <v>101.2</v>
      </c>
      <c r="J37" s="126">
        <v>101</v>
      </c>
      <c r="K37" s="128">
        <v>101.3</v>
      </c>
      <c r="L37" s="96"/>
    </row>
    <row r="38" spans="1:12" ht="54" customHeight="1" x14ac:dyDescent="0.15">
      <c r="A38" s="31" t="s">
        <v>33</v>
      </c>
      <c r="B38" s="32" t="s">
        <v>12</v>
      </c>
      <c r="C38" s="99">
        <v>43653</v>
      </c>
      <c r="D38" s="94">
        <f t="shared" si="17"/>
        <v>48690.556199999999</v>
      </c>
      <c r="E38" s="95">
        <f t="shared" si="17"/>
        <v>52004.776288865396</v>
      </c>
      <c r="F38" s="93">
        <f t="shared" si="17"/>
        <v>56333.653867150548</v>
      </c>
      <c r="G38" s="95">
        <f t="shared" si="18"/>
        <v>56359.136207532094</v>
      </c>
      <c r="H38" s="93">
        <f t="shared" si="18"/>
        <v>59389.472921174136</v>
      </c>
      <c r="I38" s="95">
        <f t="shared" si="18"/>
        <v>59435.499657420231</v>
      </c>
      <c r="J38" s="93">
        <f t="shared" si="18"/>
        <v>62740.405151805542</v>
      </c>
      <c r="K38" s="95">
        <f t="shared" si="18"/>
        <v>62803.293374508634</v>
      </c>
      <c r="L38" s="96"/>
    </row>
    <row r="39" spans="1:12" ht="29.25" customHeight="1" x14ac:dyDescent="0.15">
      <c r="A39" s="46" t="s">
        <v>13</v>
      </c>
      <c r="B39" s="47" t="s">
        <v>12</v>
      </c>
      <c r="C39" s="91">
        <v>20531</v>
      </c>
      <c r="D39" s="61">
        <v>11071</v>
      </c>
      <c r="E39" s="78" t="s">
        <v>14</v>
      </c>
      <c r="F39" s="79" t="s">
        <v>14</v>
      </c>
      <c r="G39" s="78" t="s">
        <v>14</v>
      </c>
      <c r="H39" s="79" t="s">
        <v>14</v>
      </c>
      <c r="I39" s="78" t="s">
        <v>14</v>
      </c>
      <c r="J39" s="79" t="s">
        <v>14</v>
      </c>
      <c r="K39" s="78" t="s">
        <v>14</v>
      </c>
      <c r="L39" s="96"/>
    </row>
    <row r="40" spans="1:12" ht="18" customHeight="1" x14ac:dyDescent="0.15">
      <c r="A40" s="14" t="s">
        <v>23</v>
      </c>
      <c r="B40" s="33" t="s">
        <v>16</v>
      </c>
      <c r="C40" s="123">
        <v>99.6</v>
      </c>
      <c r="D40" s="64">
        <f t="shared" si="2"/>
        <v>111.53999999999999</v>
      </c>
      <c r="E40" s="65">
        <f t="shared" si="2"/>
        <v>106.80669999999999</v>
      </c>
      <c r="F40" s="66">
        <f t="shared" si="2"/>
        <v>108.324</v>
      </c>
      <c r="G40" s="65">
        <f t="shared" si="3"/>
        <v>108.37299999999999</v>
      </c>
      <c r="H40" s="66">
        <f t="shared" si="3"/>
        <v>105.42450000000001</v>
      </c>
      <c r="I40" s="65">
        <f t="shared" si="3"/>
        <v>105.45849999999999</v>
      </c>
      <c r="J40" s="66">
        <f t="shared" si="3"/>
        <v>105.64229999999999</v>
      </c>
      <c r="K40" s="65">
        <f t="shared" si="3"/>
        <v>105.66629999999999</v>
      </c>
      <c r="L40" s="96"/>
    </row>
    <row r="41" spans="1:12" ht="11.25" customHeight="1" x14ac:dyDescent="0.15">
      <c r="A41" s="14" t="s">
        <v>17</v>
      </c>
      <c r="B41" s="33" t="s">
        <v>24</v>
      </c>
      <c r="C41" s="97">
        <v>108.1</v>
      </c>
      <c r="D41" s="124">
        <v>114.4</v>
      </c>
      <c r="E41" s="125">
        <v>106.7</v>
      </c>
      <c r="F41" s="97">
        <v>108</v>
      </c>
      <c r="G41" s="125">
        <v>107.3</v>
      </c>
      <c r="H41" s="97">
        <v>104.9</v>
      </c>
      <c r="I41" s="125">
        <v>103.9</v>
      </c>
      <c r="J41" s="97">
        <v>104.7</v>
      </c>
      <c r="K41" s="125">
        <v>103.9</v>
      </c>
      <c r="L41" s="96"/>
    </row>
    <row r="42" spans="1:12" ht="18" customHeight="1" x14ac:dyDescent="0.15">
      <c r="A42" s="42" t="s">
        <v>19</v>
      </c>
      <c r="B42" s="43" t="s">
        <v>26</v>
      </c>
      <c r="C42" s="126">
        <v>92.14</v>
      </c>
      <c r="D42" s="127">
        <v>97.5</v>
      </c>
      <c r="E42" s="128">
        <v>100.1</v>
      </c>
      <c r="F42" s="126">
        <v>100.3</v>
      </c>
      <c r="G42" s="128">
        <v>101</v>
      </c>
      <c r="H42" s="126">
        <v>100.5</v>
      </c>
      <c r="I42" s="128">
        <v>101.5</v>
      </c>
      <c r="J42" s="126">
        <v>100.9</v>
      </c>
      <c r="K42" s="128">
        <v>101.7</v>
      </c>
      <c r="L42" s="96"/>
    </row>
    <row r="43" spans="1:12" ht="18.75" customHeight="1" x14ac:dyDescent="0.15">
      <c r="A43" s="140" t="s">
        <v>34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2"/>
      <c r="L43" s="90"/>
    </row>
    <row r="44" spans="1:12" ht="19.5" customHeight="1" x14ac:dyDescent="0.2">
      <c r="A44" s="8" t="s">
        <v>35</v>
      </c>
      <c r="B44" s="35" t="s">
        <v>26</v>
      </c>
      <c r="C44" s="80">
        <f t="shared" ref="C44:K44" si="19">C19</f>
        <v>0</v>
      </c>
      <c r="D44" s="80">
        <f t="shared" si="19"/>
        <v>0</v>
      </c>
      <c r="E44" s="81">
        <f t="shared" si="19"/>
        <v>0</v>
      </c>
      <c r="F44" s="82">
        <f t="shared" si="19"/>
        <v>0</v>
      </c>
      <c r="G44" s="81">
        <f t="shared" si="19"/>
        <v>0</v>
      </c>
      <c r="H44" s="82">
        <f t="shared" si="19"/>
        <v>0</v>
      </c>
      <c r="I44" s="81">
        <f t="shared" si="19"/>
        <v>0</v>
      </c>
      <c r="J44" s="82">
        <f t="shared" si="19"/>
        <v>0</v>
      </c>
      <c r="K44" s="81">
        <f t="shared" si="19"/>
        <v>0</v>
      </c>
      <c r="L44" s="40"/>
    </row>
    <row r="45" spans="1:12" ht="11.25" customHeight="1" x14ac:dyDescent="0.2">
      <c r="A45" s="13" t="s">
        <v>36</v>
      </c>
      <c r="B45" s="39" t="s">
        <v>37</v>
      </c>
      <c r="C45" s="123"/>
      <c r="D45" s="129"/>
      <c r="E45" s="130"/>
      <c r="F45" s="123"/>
      <c r="G45" s="130"/>
      <c r="H45" s="123"/>
      <c r="I45" s="130"/>
      <c r="J45" s="123"/>
      <c r="K45" s="130"/>
      <c r="L45" s="40"/>
    </row>
    <row r="46" spans="1:12" ht="11.25" customHeight="1" x14ac:dyDescent="0.2">
      <c r="A46" s="13" t="s">
        <v>38</v>
      </c>
      <c r="B46" s="39" t="s">
        <v>39</v>
      </c>
      <c r="C46" s="123"/>
      <c r="D46" s="129"/>
      <c r="E46" s="130"/>
      <c r="F46" s="123"/>
      <c r="G46" s="130"/>
      <c r="H46" s="123"/>
      <c r="I46" s="130"/>
      <c r="J46" s="123"/>
      <c r="K46" s="130"/>
      <c r="L46" s="40"/>
    </row>
    <row r="47" spans="1:12" ht="11.25" customHeight="1" x14ac:dyDescent="0.2">
      <c r="A47" s="131"/>
      <c r="B47" s="132"/>
      <c r="C47" s="123"/>
      <c r="D47" s="129"/>
      <c r="E47" s="130"/>
      <c r="F47" s="123"/>
      <c r="G47" s="130"/>
      <c r="H47" s="123"/>
      <c r="I47" s="130"/>
      <c r="J47" s="123"/>
      <c r="K47" s="130"/>
      <c r="L47" s="40"/>
    </row>
    <row r="48" spans="1:12" ht="11.25" customHeight="1" x14ac:dyDescent="0.2">
      <c r="A48" s="131"/>
      <c r="B48" s="132"/>
      <c r="C48" s="123"/>
      <c r="D48" s="129"/>
      <c r="E48" s="130"/>
      <c r="F48" s="123"/>
      <c r="G48" s="130"/>
      <c r="H48" s="123"/>
      <c r="I48" s="130"/>
      <c r="J48" s="123"/>
      <c r="K48" s="130"/>
      <c r="L48" s="40"/>
    </row>
    <row r="49" spans="1:12" ht="11.25" customHeight="1" x14ac:dyDescent="0.2">
      <c r="A49" s="133"/>
      <c r="B49" s="134"/>
      <c r="C49" s="135"/>
      <c r="D49" s="136"/>
      <c r="E49" s="137"/>
      <c r="F49" s="135"/>
      <c r="G49" s="137"/>
      <c r="H49" s="135"/>
      <c r="I49" s="137"/>
      <c r="J49" s="135"/>
      <c r="K49" s="137"/>
      <c r="L49" s="40"/>
    </row>
    <row r="50" spans="1:12" ht="19.5" customHeight="1" x14ac:dyDescent="0.2">
      <c r="A50" s="8" t="s">
        <v>40</v>
      </c>
      <c r="B50" s="35" t="s">
        <v>26</v>
      </c>
      <c r="C50" s="80">
        <f t="shared" ref="C50:K50" si="20">C23</f>
        <v>1593.75</v>
      </c>
      <c r="D50" s="80">
        <f t="shared" si="20"/>
        <v>89.8</v>
      </c>
      <c r="E50" s="81">
        <f t="shared" si="20"/>
        <v>102.5</v>
      </c>
      <c r="F50" s="82">
        <f t="shared" si="20"/>
        <v>102.5</v>
      </c>
      <c r="G50" s="81">
        <f t="shared" si="20"/>
        <v>102.7</v>
      </c>
      <c r="H50" s="82">
        <f t="shared" si="20"/>
        <v>102.5</v>
      </c>
      <c r="I50" s="81">
        <f t="shared" si="20"/>
        <v>102.8</v>
      </c>
      <c r="J50" s="82">
        <f t="shared" si="20"/>
        <v>102.6</v>
      </c>
      <c r="K50" s="81">
        <f t="shared" si="20"/>
        <v>103.1</v>
      </c>
      <c r="L50" s="40"/>
    </row>
    <row r="51" spans="1:12" ht="11.25" customHeight="1" x14ac:dyDescent="0.2">
      <c r="A51" s="13" t="s">
        <v>41</v>
      </c>
      <c r="B51" s="39" t="s">
        <v>37</v>
      </c>
      <c r="C51" s="123"/>
      <c r="D51" s="129"/>
      <c r="E51" s="130"/>
      <c r="F51" s="123"/>
      <c r="G51" s="130"/>
      <c r="H51" s="123"/>
      <c r="I51" s="130"/>
      <c r="J51" s="123"/>
      <c r="K51" s="130"/>
      <c r="L51" s="40"/>
    </row>
    <row r="52" spans="1:12" ht="11.25" customHeight="1" x14ac:dyDescent="0.2">
      <c r="A52" s="13" t="s">
        <v>42</v>
      </c>
      <c r="B52" s="39" t="s">
        <v>43</v>
      </c>
      <c r="C52" s="123"/>
      <c r="D52" s="129"/>
      <c r="E52" s="130"/>
      <c r="F52" s="123"/>
      <c r="G52" s="130"/>
      <c r="H52" s="123"/>
      <c r="I52" s="130"/>
      <c r="J52" s="123"/>
      <c r="K52" s="130"/>
      <c r="L52" s="40"/>
    </row>
    <row r="53" spans="1:12" ht="11.25" customHeight="1" x14ac:dyDescent="0.2">
      <c r="A53" s="13" t="s">
        <v>44</v>
      </c>
      <c r="B53" s="39" t="s">
        <v>43</v>
      </c>
      <c r="C53" s="123"/>
      <c r="D53" s="129"/>
      <c r="E53" s="130"/>
      <c r="F53" s="123"/>
      <c r="G53" s="130"/>
      <c r="H53" s="123"/>
      <c r="I53" s="130"/>
      <c r="J53" s="123"/>
      <c r="K53" s="130"/>
      <c r="L53" s="40"/>
    </row>
    <row r="54" spans="1:12" ht="11.25" customHeight="1" x14ac:dyDescent="0.2">
      <c r="A54" s="13" t="s">
        <v>45</v>
      </c>
      <c r="B54" s="39" t="s">
        <v>43</v>
      </c>
      <c r="C54" s="97"/>
      <c r="D54" s="124"/>
      <c r="E54" s="125"/>
      <c r="F54" s="97"/>
      <c r="G54" s="125"/>
      <c r="H54" s="97"/>
      <c r="I54" s="125"/>
      <c r="J54" s="97"/>
      <c r="K54" s="125"/>
      <c r="L54" s="40"/>
    </row>
    <row r="55" spans="1:12" ht="11.25" customHeight="1" x14ac:dyDescent="0.2">
      <c r="A55" s="13" t="s">
        <v>46</v>
      </c>
      <c r="B55" s="39" t="s">
        <v>37</v>
      </c>
      <c r="C55" s="123"/>
      <c r="D55" s="129"/>
      <c r="E55" s="130"/>
      <c r="F55" s="123"/>
      <c r="G55" s="130"/>
      <c r="H55" s="123"/>
      <c r="I55" s="130"/>
      <c r="J55" s="123"/>
      <c r="K55" s="130"/>
      <c r="L55" s="40"/>
    </row>
    <row r="56" spans="1:12" ht="11.25" customHeight="1" x14ac:dyDescent="0.2">
      <c r="A56" s="138" t="s">
        <v>45</v>
      </c>
      <c r="B56" s="139" t="s">
        <v>37</v>
      </c>
      <c r="C56" s="97">
        <v>1580</v>
      </c>
      <c r="D56" s="124">
        <v>1419</v>
      </c>
      <c r="E56" s="125">
        <v>1484</v>
      </c>
      <c r="F56" s="97">
        <v>1500</v>
      </c>
      <c r="G56" s="125">
        <v>1522</v>
      </c>
      <c r="H56" s="97">
        <v>1538</v>
      </c>
      <c r="I56" s="125">
        <v>1565</v>
      </c>
      <c r="J56" s="97">
        <v>1581</v>
      </c>
      <c r="K56" s="125">
        <v>1612</v>
      </c>
      <c r="L56" s="40"/>
    </row>
    <row r="57" spans="1:12" ht="11.25" customHeight="1" x14ac:dyDescent="0.2">
      <c r="A57" s="131"/>
      <c r="B57" s="132"/>
      <c r="C57" s="123"/>
      <c r="D57" s="129"/>
      <c r="E57" s="130"/>
      <c r="F57" s="123"/>
      <c r="G57" s="130"/>
      <c r="H57" s="123"/>
      <c r="I57" s="130"/>
      <c r="J57" s="123"/>
      <c r="K57" s="130"/>
      <c r="L57" s="40"/>
    </row>
    <row r="58" spans="1:12" ht="11.25" customHeight="1" x14ac:dyDescent="0.2">
      <c r="A58" s="133"/>
      <c r="B58" s="134"/>
      <c r="C58" s="135"/>
      <c r="D58" s="136"/>
      <c r="E58" s="137"/>
      <c r="F58" s="135"/>
      <c r="G58" s="137"/>
      <c r="H58" s="135"/>
      <c r="I58" s="137"/>
      <c r="J58" s="135"/>
      <c r="K58" s="137"/>
      <c r="L58" s="40"/>
    </row>
    <row r="59" spans="1:12" ht="29.25" customHeight="1" x14ac:dyDescent="0.2">
      <c r="A59" s="8" t="s">
        <v>47</v>
      </c>
      <c r="B59" s="35" t="s">
        <v>26</v>
      </c>
      <c r="C59" s="80">
        <f t="shared" ref="C59:K64" si="21">C37</f>
        <v>98.34</v>
      </c>
      <c r="D59" s="80">
        <f t="shared" si="21"/>
        <v>97.7</v>
      </c>
      <c r="E59" s="81">
        <f t="shared" si="21"/>
        <v>100.5</v>
      </c>
      <c r="F59" s="82">
        <f t="shared" si="21"/>
        <v>100</v>
      </c>
      <c r="G59" s="81">
        <f t="shared" si="21"/>
        <v>101</v>
      </c>
      <c r="H59" s="82">
        <f t="shared" si="21"/>
        <v>100.6</v>
      </c>
      <c r="I59" s="81">
        <f t="shared" si="21"/>
        <v>101.2</v>
      </c>
      <c r="J59" s="82">
        <f t="shared" si="21"/>
        <v>101</v>
      </c>
      <c r="K59" s="81">
        <f t="shared" si="21"/>
        <v>101.3</v>
      </c>
      <c r="L59" s="40"/>
    </row>
    <row r="60" spans="1:12" ht="11.25" customHeight="1" x14ac:dyDescent="0.2">
      <c r="A60" s="13" t="s">
        <v>48</v>
      </c>
      <c r="B60" s="39" t="s">
        <v>49</v>
      </c>
      <c r="C60" s="97">
        <v>30.3</v>
      </c>
      <c r="D60" s="124">
        <v>28.8</v>
      </c>
      <c r="E60" s="125">
        <v>31.7</v>
      </c>
      <c r="F60" s="97">
        <v>31.7</v>
      </c>
      <c r="G60" s="125">
        <v>32</v>
      </c>
      <c r="H60" s="97">
        <v>31.9</v>
      </c>
      <c r="I60" s="125">
        <v>32.4</v>
      </c>
      <c r="J60" s="97">
        <v>32.200000000000003</v>
      </c>
      <c r="K60" s="125">
        <v>32.799999999999997</v>
      </c>
      <c r="L60" s="40"/>
    </row>
    <row r="61" spans="1:12" ht="11.25" customHeight="1" x14ac:dyDescent="0.2">
      <c r="A61" s="131"/>
      <c r="B61" s="132"/>
      <c r="C61" s="123"/>
      <c r="D61" s="129"/>
      <c r="E61" s="130"/>
      <c r="F61" s="123"/>
      <c r="G61" s="130"/>
      <c r="H61" s="123"/>
      <c r="I61" s="130"/>
      <c r="J61" s="123"/>
      <c r="K61" s="130"/>
      <c r="L61" s="40"/>
    </row>
    <row r="62" spans="1:12" ht="11.25" customHeight="1" x14ac:dyDescent="0.2">
      <c r="A62" s="131"/>
      <c r="B62" s="132"/>
      <c r="C62" s="123"/>
      <c r="D62" s="129"/>
      <c r="E62" s="130"/>
      <c r="F62" s="123"/>
      <c r="G62" s="130"/>
      <c r="H62" s="123"/>
      <c r="I62" s="130"/>
      <c r="J62" s="123"/>
      <c r="K62" s="130"/>
      <c r="L62" s="40"/>
    </row>
    <row r="63" spans="1:12" ht="11.25" customHeight="1" x14ac:dyDescent="0.2">
      <c r="A63" s="133"/>
      <c r="B63" s="134"/>
      <c r="C63" s="135"/>
      <c r="D63" s="136"/>
      <c r="E63" s="137"/>
      <c r="F63" s="135"/>
      <c r="G63" s="137"/>
      <c r="H63" s="135"/>
      <c r="I63" s="137"/>
      <c r="J63" s="135"/>
      <c r="K63" s="137"/>
      <c r="L63" s="40"/>
    </row>
    <row r="64" spans="1:12" ht="39" customHeight="1" x14ac:dyDescent="0.2">
      <c r="A64" s="8" t="s">
        <v>50</v>
      </c>
      <c r="B64" s="35" t="s">
        <v>26</v>
      </c>
      <c r="C64" s="80">
        <f t="shared" si="21"/>
        <v>92.14</v>
      </c>
      <c r="D64" s="80">
        <f t="shared" si="21"/>
        <v>97.5</v>
      </c>
      <c r="E64" s="81">
        <f t="shared" si="21"/>
        <v>100.1</v>
      </c>
      <c r="F64" s="82">
        <f t="shared" si="21"/>
        <v>100.3</v>
      </c>
      <c r="G64" s="81">
        <f t="shared" si="21"/>
        <v>101</v>
      </c>
      <c r="H64" s="82">
        <f t="shared" si="21"/>
        <v>100.5</v>
      </c>
      <c r="I64" s="81">
        <f t="shared" si="21"/>
        <v>101.5</v>
      </c>
      <c r="J64" s="82">
        <f t="shared" si="21"/>
        <v>100.9</v>
      </c>
      <c r="K64" s="81">
        <f t="shared" si="21"/>
        <v>101.7</v>
      </c>
      <c r="L64" s="40"/>
    </row>
    <row r="65" spans="1:12" ht="11.25" customHeight="1" x14ac:dyDescent="0.2">
      <c r="A65" s="13" t="s">
        <v>51</v>
      </c>
      <c r="B65" s="39" t="s">
        <v>52</v>
      </c>
      <c r="C65" s="97">
        <v>270.10000000000002</v>
      </c>
      <c r="D65" s="124">
        <v>263.3</v>
      </c>
      <c r="E65" s="125">
        <v>263.8</v>
      </c>
      <c r="F65" s="97">
        <v>264.60000000000002</v>
      </c>
      <c r="G65" s="125">
        <v>266.39999999999998</v>
      </c>
      <c r="H65" s="97">
        <v>265.89999999999998</v>
      </c>
      <c r="I65" s="125">
        <v>270.39999999999998</v>
      </c>
      <c r="J65" s="97">
        <v>268.3</v>
      </c>
      <c r="K65" s="125">
        <v>275</v>
      </c>
      <c r="L65" s="40"/>
    </row>
    <row r="66" spans="1:12" ht="11.25" customHeight="1" x14ac:dyDescent="0.2">
      <c r="A66" s="13" t="s">
        <v>53</v>
      </c>
      <c r="B66" s="39" t="s">
        <v>52</v>
      </c>
      <c r="C66" s="97">
        <v>160</v>
      </c>
      <c r="D66" s="124">
        <v>156</v>
      </c>
      <c r="E66" s="125">
        <v>156.19999999999999</v>
      </c>
      <c r="F66" s="97">
        <v>156.69999999999999</v>
      </c>
      <c r="G66" s="125">
        <v>157.80000000000001</v>
      </c>
      <c r="H66" s="97">
        <v>157.5</v>
      </c>
      <c r="I66" s="125">
        <v>160.1</v>
      </c>
      <c r="J66" s="97">
        <v>158.9</v>
      </c>
      <c r="K66" s="125">
        <v>162.9</v>
      </c>
      <c r="L66" s="40"/>
    </row>
    <row r="67" spans="1:12" ht="11.25" customHeight="1" x14ac:dyDescent="0.2">
      <c r="A67" s="131"/>
      <c r="B67" s="132"/>
      <c r="C67" s="123"/>
      <c r="D67" s="129"/>
      <c r="E67" s="130"/>
      <c r="F67" s="123"/>
      <c r="G67" s="130"/>
      <c r="H67" s="123"/>
      <c r="I67" s="130"/>
      <c r="J67" s="123"/>
      <c r="K67" s="130"/>
      <c r="L67" s="40"/>
    </row>
    <row r="68" spans="1:12" ht="11.25" customHeight="1" x14ac:dyDescent="0.2">
      <c r="A68" s="131"/>
      <c r="B68" s="132"/>
      <c r="C68" s="123"/>
      <c r="D68" s="129"/>
      <c r="E68" s="130"/>
      <c r="F68" s="123"/>
      <c r="G68" s="130"/>
      <c r="H68" s="123"/>
      <c r="I68" s="130"/>
      <c r="J68" s="123"/>
      <c r="K68" s="130"/>
      <c r="L68" s="40"/>
    </row>
    <row r="69" spans="1:12" ht="11.25" customHeight="1" x14ac:dyDescent="0.2">
      <c r="A69" s="133"/>
      <c r="B69" s="134"/>
      <c r="C69" s="135"/>
      <c r="D69" s="136"/>
      <c r="E69" s="137"/>
      <c r="F69" s="135"/>
      <c r="G69" s="137"/>
      <c r="H69" s="135"/>
      <c r="I69" s="137"/>
      <c r="J69" s="135"/>
      <c r="K69" s="137"/>
      <c r="L69" s="45"/>
    </row>
    <row r="70" spans="1:12" ht="11.25" customHeight="1" x14ac:dyDescent="0.2">
      <c r="A70" s="2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</row>
  </sheetData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Михайловна Болдырева</cp:lastModifiedBy>
  <cp:lastPrinted>2024-07-31T08:04:19Z</cp:lastPrinted>
  <dcterms:created xsi:type="dcterms:W3CDTF">2024-05-03T10:53:24Z</dcterms:created>
  <dcterms:modified xsi:type="dcterms:W3CDTF">2024-07-31T08:04:23Z</dcterms:modified>
</cp:coreProperties>
</file>