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Work.old\мои документы\Прогноз 2025-2027\Уржумский район, прогноз 2025-2027 годы\"/>
    </mc:Choice>
  </mc:AlternateContent>
  <bookViews>
    <workbookView showSheetTabs="0" xWindow="0" yWindow="0" windowWidth="28800" windowHeight="11955" activeTab="1"/>
  </bookViews>
  <sheets>
    <sheet name="Evaluation Version" sheetId="1" r:id="rId1"/>
    <sheet name="_1_ 04 - Сельское хозяйство_24" sheetId="2" r:id="rId2"/>
  </sheets>
  <calcPr calcId="152511" refMode="R1C1"/>
</workbook>
</file>

<file path=xl/calcChain.xml><?xml version="1.0" encoding="utf-8"?>
<calcChain xmlns="http://schemas.openxmlformats.org/spreadsheetml/2006/main">
  <c r="K112" i="2" l="1"/>
  <c r="J112" i="2"/>
  <c r="I112" i="2"/>
  <c r="H112" i="2"/>
  <c r="H16" i="2" s="1"/>
  <c r="G112" i="2"/>
  <c r="F112" i="2"/>
  <c r="E112" i="2"/>
  <c r="D112" i="2"/>
  <c r="E16" i="2" s="1"/>
  <c r="C112" i="2"/>
  <c r="K111" i="2"/>
  <c r="J111" i="2"/>
  <c r="I111" i="2"/>
  <c r="I13" i="2" s="1"/>
  <c r="H111" i="2"/>
  <c r="G111" i="2"/>
  <c r="F111" i="2"/>
  <c r="E111" i="2"/>
  <c r="E13" i="2" s="1"/>
  <c r="D111" i="2"/>
  <c r="C111" i="2"/>
  <c r="K110" i="2"/>
  <c r="J110" i="2"/>
  <c r="J109" i="2" s="1"/>
  <c r="I110" i="2"/>
  <c r="H110" i="2"/>
  <c r="H109" i="2" s="1"/>
  <c r="G110" i="2"/>
  <c r="F110" i="2"/>
  <c r="F109" i="2" s="1"/>
  <c r="E110" i="2"/>
  <c r="D110" i="2"/>
  <c r="D109" i="2" s="1"/>
  <c r="C110" i="2"/>
  <c r="K109" i="2"/>
  <c r="G109" i="2"/>
  <c r="C109" i="2"/>
  <c r="K78" i="2"/>
  <c r="J78" i="2"/>
  <c r="I78" i="2"/>
  <c r="H78" i="2"/>
  <c r="G78" i="2"/>
  <c r="F78" i="2"/>
  <c r="E78" i="2"/>
  <c r="D78" i="2"/>
  <c r="C78" i="2"/>
  <c r="K77" i="2"/>
  <c r="J77" i="2"/>
  <c r="I77" i="2"/>
  <c r="H77" i="2"/>
  <c r="G77" i="2"/>
  <c r="F77" i="2"/>
  <c r="E77" i="2"/>
  <c r="D77" i="2"/>
  <c r="C77" i="2"/>
  <c r="K76" i="2"/>
  <c r="J76" i="2"/>
  <c r="I76" i="2"/>
  <c r="H76" i="2"/>
  <c r="G76" i="2"/>
  <c r="F76" i="2"/>
  <c r="E76" i="2"/>
  <c r="D76" i="2"/>
  <c r="C76" i="2"/>
  <c r="K75" i="2"/>
  <c r="J75" i="2"/>
  <c r="I75" i="2"/>
  <c r="H75" i="2"/>
  <c r="G75" i="2"/>
  <c r="F75" i="2"/>
  <c r="E75" i="2"/>
  <c r="D75" i="2"/>
  <c r="C75" i="2"/>
  <c r="K74" i="2"/>
  <c r="J74" i="2"/>
  <c r="I74" i="2"/>
  <c r="H74" i="2"/>
  <c r="G74" i="2"/>
  <c r="F74" i="2"/>
  <c r="E74" i="2"/>
  <c r="D74" i="2"/>
  <c r="C74" i="2"/>
  <c r="K73" i="2"/>
  <c r="J73" i="2"/>
  <c r="I73" i="2"/>
  <c r="H73" i="2"/>
  <c r="G73" i="2"/>
  <c r="F73" i="2"/>
  <c r="E73" i="2"/>
  <c r="D73" i="2"/>
  <c r="C73" i="2"/>
  <c r="K52" i="2"/>
  <c r="J52" i="2"/>
  <c r="I52" i="2"/>
  <c r="H52" i="2"/>
  <c r="G52" i="2"/>
  <c r="F52" i="2"/>
  <c r="E52" i="2"/>
  <c r="D52" i="2"/>
  <c r="C52" i="2"/>
  <c r="K51" i="2"/>
  <c r="J51" i="2"/>
  <c r="I51" i="2"/>
  <c r="H51" i="2"/>
  <c r="G51" i="2"/>
  <c r="F51" i="2"/>
  <c r="E51" i="2"/>
  <c r="D51" i="2"/>
  <c r="C51" i="2"/>
  <c r="K50" i="2"/>
  <c r="J50" i="2"/>
  <c r="I50" i="2"/>
  <c r="H50" i="2"/>
  <c r="G50" i="2"/>
  <c r="F50" i="2"/>
  <c r="E50" i="2"/>
  <c r="D50" i="2"/>
  <c r="C50" i="2"/>
  <c r="K49" i="2"/>
  <c r="J49" i="2"/>
  <c r="I49" i="2"/>
  <c r="H49" i="2"/>
  <c r="G49" i="2"/>
  <c r="F49" i="2"/>
  <c r="E49" i="2"/>
  <c r="D49" i="2"/>
  <c r="C49" i="2"/>
  <c r="K48" i="2"/>
  <c r="J48" i="2"/>
  <c r="I48" i="2"/>
  <c r="H48" i="2"/>
  <c r="G48" i="2"/>
  <c r="F48" i="2"/>
  <c r="E48" i="2"/>
  <c r="D48" i="2"/>
  <c r="C48" i="2"/>
  <c r="K36" i="2"/>
  <c r="J36" i="2"/>
  <c r="I36" i="2"/>
  <c r="H36" i="2"/>
  <c r="G36" i="2"/>
  <c r="F36" i="2"/>
  <c r="E36" i="2"/>
  <c r="D36" i="2"/>
  <c r="C36" i="2"/>
  <c r="K35" i="2"/>
  <c r="J35" i="2"/>
  <c r="I35" i="2"/>
  <c r="H35" i="2"/>
  <c r="G35" i="2"/>
  <c r="F35" i="2"/>
  <c r="E35" i="2"/>
  <c r="D35" i="2"/>
  <c r="C35" i="2"/>
  <c r="K18" i="2"/>
  <c r="J18" i="2"/>
  <c r="I18" i="2"/>
  <c r="H18" i="2"/>
  <c r="G18" i="2"/>
  <c r="F18" i="2"/>
  <c r="E18" i="2"/>
  <c r="D18" i="2"/>
  <c r="C18" i="2"/>
  <c r="K16" i="2"/>
  <c r="J16" i="2"/>
  <c r="I16" i="2"/>
  <c r="G16" i="2"/>
  <c r="F16" i="2"/>
  <c r="J13" i="2"/>
  <c r="H13" i="2"/>
  <c r="F13" i="2"/>
  <c r="D13" i="2"/>
  <c r="D12" i="2"/>
  <c r="K10" i="2"/>
  <c r="J10" i="2"/>
  <c r="I10" i="2"/>
  <c r="G10" i="2"/>
  <c r="F10" i="2"/>
  <c r="E10" i="2"/>
  <c r="D10" i="2"/>
  <c r="D9" i="2"/>
  <c r="E9" i="2" s="1"/>
  <c r="C6" i="2"/>
  <c r="D8" i="2" s="1"/>
  <c r="F9" i="2" l="1"/>
  <c r="G9" i="2"/>
  <c r="E12" i="2"/>
  <c r="G13" i="2"/>
  <c r="K13" i="2"/>
  <c r="H10" i="2"/>
  <c r="D16" i="2"/>
  <c r="E109" i="2"/>
  <c r="I109" i="2"/>
  <c r="D7" i="2" l="1"/>
  <c r="D15" i="2"/>
  <c r="F12" i="2"/>
  <c r="H12" i="2" s="1"/>
  <c r="J12" i="2" s="1"/>
  <c r="G12" i="2"/>
  <c r="I12" i="2" s="1"/>
  <c r="K12" i="2" s="1"/>
  <c r="I9" i="2"/>
  <c r="H9" i="2"/>
  <c r="E15" i="2" l="1"/>
  <c r="D6" i="2"/>
  <c r="E7" i="2" s="1"/>
  <c r="J9" i="2"/>
  <c r="K9" i="2"/>
  <c r="F15" i="2" l="1"/>
  <c r="G15" i="2"/>
  <c r="F8" i="2"/>
  <c r="G7" i="2"/>
  <c r="E6" i="2"/>
  <c r="G8" i="2" s="1"/>
  <c r="F7" i="2"/>
  <c r="E8" i="2"/>
  <c r="I15" i="2" l="1"/>
  <c r="I8" i="2"/>
  <c r="G6" i="2"/>
  <c r="I7" i="2" s="1"/>
  <c r="H15" i="2"/>
  <c r="H7" i="2"/>
  <c r="F6" i="2"/>
  <c r="H8" i="2"/>
  <c r="J15" i="2" l="1"/>
  <c r="J6" i="2" s="1"/>
  <c r="H6" i="2"/>
  <c r="J8" i="2" s="1"/>
  <c r="K15" i="2"/>
  <c r="K6" i="2" s="1"/>
  <c r="K8" i="2"/>
  <c r="K7" i="2"/>
  <c r="I6" i="2"/>
  <c r="J7" i="2" l="1"/>
</calcChain>
</file>

<file path=xl/sharedStrings.xml><?xml version="1.0" encoding="utf-8"?>
<sst xmlns="http://schemas.openxmlformats.org/spreadsheetml/2006/main" count="212" uniqueCount="67">
  <si>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</si>
  <si>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</si>
  <si>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</si>
  <si>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</si>
  <si>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</si>
  <si>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</si>
  <si>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</si>
  <si>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</si>
  <si>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</si>
  <si>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</si>
  <si>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IV. Сельское хозяйство</t>
  </si>
  <si>
    <t>Стоимость произведенной продукции сельского хозяйства</t>
  </si>
  <si>
    <t>Все категории хозяйств</t>
  </si>
  <si>
    <t>тыс.руб. в ценах соответствующих лет</t>
  </si>
  <si>
    <t>Индекс физического объема</t>
  </si>
  <si>
    <t>в % к предыдущему году в сопоставимых ценах</t>
  </si>
  <si>
    <t>Индекс дефлятор</t>
  </si>
  <si>
    <t>в % к предыдущему году</t>
  </si>
  <si>
    <t>Сельскохозяйственные предприятия</t>
  </si>
  <si>
    <t>Личные подсобные хозяйства населения</t>
  </si>
  <si>
    <t>Крестьянские (фермерские) хозяйства и индивидуальные предприниматели</t>
  </si>
  <si>
    <t>Количество предприятий, занятых производством сельскохозяйственной продукции, состоящих на самостоятельном балансе - всего</t>
  </si>
  <si>
    <t>единиц</t>
  </si>
  <si>
    <t>в том числе:</t>
  </si>
  <si>
    <t xml:space="preserve">   акционерные общества</t>
  </si>
  <si>
    <t xml:space="preserve">   хозяйственные товарищества, партнерства</t>
  </si>
  <si>
    <t xml:space="preserve">   общества с ограниченной ответственностью</t>
  </si>
  <si>
    <t xml:space="preserve">   сельскохозяйственные производственные кооперативы</t>
  </si>
  <si>
    <t xml:space="preserve">   государственные и муниципальные унитарные предприятия</t>
  </si>
  <si>
    <t xml:space="preserve">   прочие</t>
  </si>
  <si>
    <t>Количество крестьянских (фермерских) хозяйств и индивидуальных предпринимателей</t>
  </si>
  <si>
    <t>Количество личных подсобных хозяйств населения</t>
  </si>
  <si>
    <t>Кроме того, количество подсобных хозяйств промышленных предприятий и учреждений</t>
  </si>
  <si>
    <t>Среднегодовая численность работников в сельхозпредприятиях</t>
  </si>
  <si>
    <t>чел.</t>
  </si>
  <si>
    <t>в том числе занятых в сельхозпроизводстве</t>
  </si>
  <si>
    <t>Выручка в сельхозпредприятиях, всего</t>
  </si>
  <si>
    <t xml:space="preserve">тыс. руб. </t>
  </si>
  <si>
    <t>в том числе выручка от реализации сельхозпродукции</t>
  </si>
  <si>
    <t>Посевные площади</t>
  </si>
  <si>
    <t xml:space="preserve">   посевная площадь, всего</t>
  </si>
  <si>
    <t>га</t>
  </si>
  <si>
    <t xml:space="preserve">   в том числе зерновые</t>
  </si>
  <si>
    <t>Поголовье скота и птицы на конец года</t>
  </si>
  <si>
    <t>крупный рогатый скот</t>
  </si>
  <si>
    <t>голов</t>
  </si>
  <si>
    <t>в том числе коровы</t>
  </si>
  <si>
    <t>свиньи</t>
  </si>
  <si>
    <t>овцы и козы</t>
  </si>
  <si>
    <t>птица</t>
  </si>
  <si>
    <t>Производство основных видов продукции</t>
  </si>
  <si>
    <t>зерно (после доработки)</t>
  </si>
  <si>
    <t>тонн</t>
  </si>
  <si>
    <t>картофель</t>
  </si>
  <si>
    <t>овощи</t>
  </si>
  <si>
    <t>скот и птица (реализация в живом весе)</t>
  </si>
  <si>
    <t>молоко</t>
  </si>
  <si>
    <t>яйца</t>
  </si>
  <si>
    <t>тыс.штук</t>
  </si>
  <si>
    <t>Для расчета индексов производства и валовой продукции</t>
  </si>
  <si>
    <t>Среднеобластные цены реализации</t>
  </si>
  <si>
    <t>зерновые культуры</t>
  </si>
  <si>
    <t>тыс.руб/тонна</t>
  </si>
  <si>
    <t>тыс.руб/тыс.шт.</t>
  </si>
  <si>
    <t>Стоимость сельскохозяйственной продукции в сопоставимых ценах</t>
  </si>
  <si>
    <t>Итого</t>
  </si>
  <si>
    <t>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</si>
</sst>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\-#,##0.0"/>
    <numFmt numFmtId="165" formatCode="#,##0.000;\-#,##0.000"/>
  </numFmts>
  <fonts count="15" x14ac:knownFonts="1">
    <font>
      <sz val="8.25"/>
      <color rgb="FF000000"/>
      <name val="Microsoft Sans Serif"/>
    </font>
    <font>
      <sz val="8.25"/>
      <name val="Microsoft Sans Serif"/>
    </font>
    <font>
      <sz val="8.25"/>
      <name val="Tahoma"/>
    </font>
    <font>
      <sz val="10"/>
      <name val="Arial"/>
    </font>
    <font>
      <b/>
      <sz val="10"/>
      <name val="Arial"/>
    </font>
    <font>
      <b/>
      <sz val="8"/>
      <name val="Arial"/>
    </font>
    <font>
      <sz val="8"/>
      <name val="Arial"/>
    </font>
    <font>
      <b/>
      <i/>
      <sz val="10"/>
      <name val="Arial"/>
    </font>
    <font>
      <i/>
      <sz val="10"/>
      <name val="Arial"/>
    </font>
    <font>
      <i/>
      <sz val="8"/>
      <name val="Arial"/>
    </font>
    <font>
      <b/>
      <i/>
      <sz val="8"/>
      <name val="Arial"/>
    </font>
    <font>
      <b/>
      <sz val="7"/>
      <name val="Arial"/>
    </font>
    <font>
      <b/>
      <i/>
      <sz val="7"/>
      <name val="Arial"/>
    </font>
    <font>
      <i/>
      <sz val="7"/>
      <name val="Arial"/>
    </font>
    <font>
      <sz val="7"/>
      <name val="Arial"/>
    </font>
  </fonts>
  <fills count="7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0C0C0"/>
      </patternFill>
    </fill>
  </fills>
  <borders count="23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138">
    <xf numFmtId="0" fontId="1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 wrapText="1"/>
    </xf>
    <xf numFmtId="164" fontId="5" fillId="0" borderId="1" xfId="0" applyNumberFormat="1" applyFont="1" applyBorder="1" applyAlignment="1" applyProtection="1">
      <alignment vertical="center" wrapText="1"/>
    </xf>
    <xf numFmtId="164" fontId="6" fillId="0" borderId="1" xfId="0" applyNumberFormat="1" applyFont="1" applyBorder="1" applyAlignment="1" applyProtection="1">
      <alignment vertical="center" wrapText="1"/>
    </xf>
    <xf numFmtId="0" fontId="7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vertical="center" wrapText="1"/>
    </xf>
    <xf numFmtId="0" fontId="6" fillId="0" borderId="0" xfId="0" applyFo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 vertical="center"/>
    </xf>
    <xf numFmtId="0" fontId="9" fillId="0" borderId="0" xfId="0" applyFont="1" applyProtection="1"/>
    <xf numFmtId="3" fontId="5" fillId="0" borderId="1" xfId="0" applyNumberFormat="1" applyFont="1" applyBorder="1" applyAlignment="1" applyProtection="1">
      <alignment vertical="center" wrapText="1"/>
    </xf>
    <xf numFmtId="3" fontId="6" fillId="0" borderId="1" xfId="0" applyNumberFormat="1" applyFont="1" applyBorder="1" applyAlignment="1" applyProtection="1">
      <alignment vertical="center" wrapText="1"/>
    </xf>
    <xf numFmtId="3" fontId="10" fillId="0" borderId="1" xfId="0" applyNumberFormat="1" applyFont="1" applyBorder="1" applyAlignment="1" applyProtection="1">
      <alignment vertical="center" wrapText="1"/>
    </xf>
    <xf numFmtId="164" fontId="9" fillId="0" borderId="1" xfId="0" applyNumberFormat="1" applyFont="1" applyBorder="1" applyAlignment="1" applyProtection="1">
      <alignment vertical="center" wrapText="1"/>
    </xf>
    <xf numFmtId="164" fontId="10" fillId="0" borderId="1" xfId="0" applyNumberFormat="1" applyFont="1" applyBorder="1" applyAlignment="1" applyProtection="1">
      <alignment vertical="center" wrapText="1"/>
    </xf>
    <xf numFmtId="37" fontId="5" fillId="0" borderId="1" xfId="0" applyNumberFormat="1" applyFont="1" applyBorder="1" applyAlignment="1" applyProtection="1">
      <alignment vertical="center" wrapText="1"/>
    </xf>
    <xf numFmtId="164" fontId="6" fillId="0" borderId="2" xfId="0" applyNumberFormat="1" applyFont="1" applyBorder="1" applyAlignment="1" applyProtection="1">
      <alignment vertical="center" wrapText="1"/>
    </xf>
    <xf numFmtId="164" fontId="9" fillId="3" borderId="1" xfId="0" applyNumberFormat="1" applyFont="1" applyFill="1" applyBorder="1" applyAlignment="1" applyProtection="1">
      <alignment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11" fillId="0" borderId="9" xfId="0" applyFont="1" applyBorder="1" applyAlignment="1" applyProtection="1">
      <alignment horizontal="left" vertical="center" wrapText="1"/>
    </xf>
    <xf numFmtId="0" fontId="12" fillId="0" borderId="9" xfId="0" applyFont="1" applyBorder="1" applyAlignment="1" applyProtection="1">
      <alignment horizontal="left" vertical="center" wrapText="1" indent="2"/>
    </xf>
    <xf numFmtId="0" fontId="13" fillId="0" borderId="9" xfId="0" applyFont="1" applyBorder="1" applyAlignment="1" applyProtection="1">
      <alignment horizontal="left" vertical="center" wrapText="1" indent="2"/>
    </xf>
    <xf numFmtId="0" fontId="14" fillId="0" borderId="9" xfId="0" applyFont="1" applyBorder="1" applyAlignment="1" applyProtection="1">
      <alignment horizontal="left" vertical="center" wrapText="1"/>
    </xf>
    <xf numFmtId="0" fontId="14" fillId="5" borderId="9" xfId="0" applyFont="1" applyFill="1" applyBorder="1" applyAlignment="1" applyProtection="1">
      <alignment horizontal="left" vertical="center" wrapText="1"/>
    </xf>
    <xf numFmtId="0" fontId="11" fillId="5" borderId="9" xfId="0" applyFont="1" applyFill="1" applyBorder="1" applyAlignment="1" applyProtection="1">
      <alignment horizontal="left" vertical="center" wrapText="1"/>
    </xf>
    <xf numFmtId="0" fontId="14" fillId="5" borderId="9" xfId="0" applyFont="1" applyFill="1" applyBorder="1" applyAlignment="1" applyProtection="1">
      <alignment horizontal="left" vertical="center" wrapText="1" indent="1"/>
    </xf>
    <xf numFmtId="0" fontId="11" fillId="0" borderId="9" xfId="0" applyFont="1" applyBorder="1" applyAlignment="1" applyProtection="1">
      <alignment horizontal="left" vertical="center" wrapText="1" indent="1"/>
    </xf>
    <xf numFmtId="0" fontId="14" fillId="0" borderId="9" xfId="0" applyFont="1" applyBorder="1" applyAlignment="1" applyProtection="1">
      <alignment horizontal="left" vertical="center" wrapText="1" indent="1"/>
    </xf>
    <xf numFmtId="0" fontId="11" fillId="0" borderId="9" xfId="0" applyFont="1" applyBorder="1" applyAlignment="1" applyProtection="1">
      <alignment horizontal="left" vertical="center" wrapText="1" indent="2"/>
    </xf>
    <xf numFmtId="0" fontId="14" fillId="0" borderId="9" xfId="0" applyFont="1" applyBorder="1" applyAlignment="1" applyProtection="1">
      <alignment horizontal="left" vertical="center" wrapText="1" indent="2"/>
    </xf>
    <xf numFmtId="0" fontId="12" fillId="0" borderId="9" xfId="0" applyFont="1" applyBorder="1" applyAlignment="1" applyProtection="1">
      <alignment horizontal="left" vertical="center" wrapText="1"/>
    </xf>
    <xf numFmtId="0" fontId="13" fillId="0" borderId="9" xfId="0" applyFont="1" applyBorder="1" applyAlignment="1" applyProtection="1">
      <alignment horizontal="left" vertical="center" wrapText="1"/>
    </xf>
    <xf numFmtId="0" fontId="13" fillId="0" borderId="10" xfId="0" applyFont="1" applyBorder="1" applyAlignment="1" applyProtection="1">
      <alignment horizontal="left" vertical="center" wrapText="1"/>
    </xf>
    <xf numFmtId="164" fontId="9" fillId="0" borderId="3" xfId="0" applyNumberFormat="1" applyFont="1" applyBorder="1" applyAlignment="1" applyProtection="1">
      <alignment vertical="center" wrapText="1"/>
    </xf>
    <xf numFmtId="0" fontId="5" fillId="0" borderId="11" xfId="0" applyFont="1" applyBorder="1" applyAlignment="1" applyProtection="1">
      <alignment vertical="center"/>
    </xf>
    <xf numFmtId="0" fontId="11" fillId="6" borderId="4" xfId="0" applyFont="1" applyFill="1" applyBorder="1" applyAlignment="1" applyProtection="1">
      <alignment horizontal="left" vertical="center" wrapText="1"/>
    </xf>
    <xf numFmtId="0" fontId="14" fillId="6" borderId="6" xfId="0" applyFont="1" applyFill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14" fillId="0" borderId="13" xfId="0" applyFont="1" applyBorder="1" applyAlignment="1" applyProtection="1">
      <alignment horizontal="center" vertical="center" wrapText="1"/>
    </xf>
    <xf numFmtId="0" fontId="14" fillId="0" borderId="10" xfId="0" applyFont="1" applyBorder="1" applyAlignment="1" applyProtection="1">
      <alignment horizontal="left" vertical="center" wrapText="1" indent="1"/>
    </xf>
    <xf numFmtId="0" fontId="14" fillId="0" borderId="14" xfId="0" applyFont="1" applyBorder="1" applyAlignment="1" applyProtection="1">
      <alignment horizontal="center" vertical="center" wrapText="1"/>
    </xf>
    <xf numFmtId="164" fontId="6" fillId="6" borderId="4" xfId="0" applyNumberFormat="1" applyFont="1" applyFill="1" applyBorder="1" applyAlignment="1" applyProtection="1">
      <alignment vertical="center" wrapText="1"/>
    </xf>
    <xf numFmtId="164" fontId="6" fillId="6" borderId="5" xfId="0" applyNumberFormat="1" applyFont="1" applyFill="1" applyBorder="1" applyAlignment="1" applyProtection="1">
      <alignment vertical="center" wrapText="1"/>
    </xf>
    <xf numFmtId="164" fontId="6" fillId="6" borderId="6" xfId="0" applyNumberFormat="1" applyFont="1" applyFill="1" applyBorder="1" applyAlignment="1" applyProtection="1">
      <alignment vertical="center" wrapText="1"/>
    </xf>
    <xf numFmtId="164" fontId="5" fillId="0" borderId="9" xfId="0" applyNumberFormat="1" applyFont="1" applyBorder="1" applyAlignment="1" applyProtection="1">
      <alignment vertical="center" wrapText="1"/>
    </xf>
    <xf numFmtId="164" fontId="5" fillId="0" borderId="13" xfId="0" applyNumberFormat="1" applyFont="1" applyBorder="1" applyAlignment="1" applyProtection="1">
      <alignment vertical="center" wrapText="1"/>
    </xf>
    <xf numFmtId="164" fontId="6" fillId="0" borderId="13" xfId="0" applyNumberFormat="1" applyFont="1" applyBorder="1" applyAlignment="1" applyProtection="1">
      <alignment vertical="center" wrapText="1"/>
    </xf>
    <xf numFmtId="3" fontId="5" fillId="0" borderId="9" xfId="0" applyNumberFormat="1" applyFont="1" applyBorder="1" applyAlignment="1" applyProtection="1">
      <alignment vertical="center" wrapText="1"/>
    </xf>
    <xf numFmtId="3" fontId="5" fillId="0" borderId="13" xfId="0" applyNumberFormat="1" applyFont="1" applyBorder="1" applyAlignment="1" applyProtection="1">
      <alignment vertical="center" wrapText="1"/>
    </xf>
    <xf numFmtId="3" fontId="6" fillId="0" borderId="9" xfId="0" applyNumberFormat="1" applyFont="1" applyBorder="1" applyAlignment="1" applyProtection="1">
      <alignment vertical="center" wrapText="1"/>
    </xf>
    <xf numFmtId="3" fontId="6" fillId="0" borderId="13" xfId="0" applyNumberFormat="1" applyFont="1" applyBorder="1" applyAlignment="1" applyProtection="1">
      <alignment vertical="center" wrapText="1"/>
    </xf>
    <xf numFmtId="164" fontId="6" fillId="0" borderId="9" xfId="0" applyNumberFormat="1" applyFont="1" applyBorder="1" applyAlignment="1" applyProtection="1">
      <alignment vertical="center" wrapText="1"/>
    </xf>
    <xf numFmtId="164" fontId="6" fillId="0" borderId="17" xfId="0" applyNumberFormat="1" applyFont="1" applyBorder="1" applyAlignment="1" applyProtection="1">
      <alignment vertical="center" wrapText="1"/>
    </xf>
    <xf numFmtId="3" fontId="6" fillId="6" borderId="4" xfId="0" applyNumberFormat="1" applyFont="1" applyFill="1" applyBorder="1" applyAlignment="1" applyProtection="1">
      <alignment vertical="center" wrapText="1"/>
    </xf>
    <xf numFmtId="3" fontId="6" fillId="6" borderId="6" xfId="0" applyNumberFormat="1" applyFont="1" applyFill="1" applyBorder="1" applyAlignment="1" applyProtection="1">
      <alignment vertical="center" wrapText="1"/>
    </xf>
    <xf numFmtId="37" fontId="5" fillId="0" borderId="9" xfId="0" applyNumberFormat="1" applyFont="1" applyBorder="1" applyAlignment="1" applyProtection="1">
      <alignment vertical="center" wrapText="1"/>
    </xf>
    <xf numFmtId="37" fontId="5" fillId="0" borderId="13" xfId="0" applyNumberFormat="1" applyFont="1" applyBorder="1" applyAlignment="1" applyProtection="1">
      <alignment vertical="center" wrapText="1"/>
    </xf>
    <xf numFmtId="3" fontId="6" fillId="6" borderId="5" xfId="0" applyNumberFormat="1" applyFont="1" applyFill="1" applyBorder="1" applyAlignment="1" applyProtection="1">
      <alignment vertical="center" wrapText="1"/>
    </xf>
    <xf numFmtId="0" fontId="12" fillId="6" borderId="4" xfId="0" applyFont="1" applyFill="1" applyBorder="1" applyAlignment="1" applyProtection="1">
      <alignment horizontal="left" vertical="center" wrapText="1"/>
    </xf>
    <xf numFmtId="0" fontId="12" fillId="6" borderId="6" xfId="0" applyFont="1" applyFill="1" applyBorder="1" applyAlignment="1" applyProtection="1">
      <alignment horizontal="center" vertical="center" wrapText="1"/>
    </xf>
    <xf numFmtId="0" fontId="12" fillId="0" borderId="13" xfId="0" applyFont="1" applyBorder="1" applyAlignment="1" applyProtection="1">
      <alignment horizontal="center" vertical="center" wrapText="1"/>
    </xf>
    <xf numFmtId="0" fontId="13" fillId="0" borderId="13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165" fontId="7" fillId="6" borderId="4" xfId="0" applyNumberFormat="1" applyFont="1" applyFill="1" applyBorder="1" applyAlignment="1" applyProtection="1">
      <alignment vertical="center" wrapText="1"/>
    </xf>
    <xf numFmtId="165" fontId="7" fillId="6" borderId="5" xfId="0" applyNumberFormat="1" applyFont="1" applyFill="1" applyBorder="1" applyAlignment="1" applyProtection="1">
      <alignment vertical="center" wrapText="1"/>
    </xf>
    <xf numFmtId="165" fontId="7" fillId="6" borderId="6" xfId="0" applyNumberFormat="1" applyFont="1" applyFill="1" applyBorder="1" applyAlignment="1" applyProtection="1">
      <alignment vertical="center" wrapText="1"/>
    </xf>
    <xf numFmtId="3" fontId="10" fillId="0" borderId="9" xfId="0" applyNumberFormat="1" applyFont="1" applyBorder="1" applyAlignment="1" applyProtection="1">
      <alignment vertical="center" wrapText="1"/>
    </xf>
    <xf numFmtId="3" fontId="10" fillId="0" borderId="13" xfId="0" applyNumberFormat="1" applyFont="1" applyBorder="1" applyAlignment="1" applyProtection="1">
      <alignment vertical="center" wrapText="1"/>
    </xf>
    <xf numFmtId="164" fontId="9" fillId="0" borderId="9" xfId="0" applyNumberFormat="1" applyFont="1" applyBorder="1" applyAlignment="1" applyProtection="1">
      <alignment vertical="center" wrapText="1"/>
    </xf>
    <xf numFmtId="164" fontId="9" fillId="0" borderId="13" xfId="0" applyNumberFormat="1" applyFont="1" applyBorder="1" applyAlignment="1" applyProtection="1">
      <alignment vertical="center" wrapText="1"/>
    </xf>
    <xf numFmtId="164" fontId="10" fillId="0" borderId="9" xfId="0" applyNumberFormat="1" applyFont="1" applyBorder="1" applyAlignment="1" applyProtection="1">
      <alignment vertical="center" wrapText="1"/>
    </xf>
    <xf numFmtId="164" fontId="10" fillId="0" borderId="13" xfId="0" applyNumberFormat="1" applyFont="1" applyBorder="1" applyAlignment="1" applyProtection="1">
      <alignment vertical="center" wrapText="1"/>
    </xf>
    <xf numFmtId="164" fontId="9" fillId="0" borderId="10" xfId="0" applyNumberFormat="1" applyFont="1" applyBorder="1" applyAlignment="1" applyProtection="1">
      <alignment vertical="center" wrapText="1"/>
    </xf>
    <xf numFmtId="164" fontId="9" fillId="0" borderId="14" xfId="0" applyNumberFormat="1" applyFont="1" applyBorder="1" applyAlignment="1" applyProtection="1">
      <alignment vertical="center" wrapText="1"/>
    </xf>
    <xf numFmtId="0" fontId="6" fillId="0" borderId="7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vertical="top"/>
    </xf>
    <xf numFmtId="2" fontId="9" fillId="4" borderId="6" xfId="0" applyNumberFormat="1" applyFont="1" applyFill="1" applyBorder="1" applyAlignment="1" applyProtection="1">
      <alignment horizontal="center" vertical="center"/>
    </xf>
    <xf numFmtId="2" fontId="6" fillId="4" borderId="15" xfId="0" applyNumberFormat="1" applyFont="1" applyFill="1" applyBorder="1" applyAlignment="1" applyProtection="1">
      <alignment horizontal="center" vertical="center"/>
    </xf>
    <xf numFmtId="164" fontId="5" fillId="3" borderId="9" xfId="0" applyNumberFormat="1" applyFont="1" applyFill="1" applyBorder="1" applyAlignment="1" applyProtection="1">
      <alignment vertical="center" wrapText="1"/>
    </xf>
    <xf numFmtId="164" fontId="5" fillId="2" borderId="9" xfId="0" applyNumberFormat="1" applyFont="1" applyFill="1" applyBorder="1" applyAlignment="1" applyProtection="1">
      <alignment vertical="center" wrapText="1"/>
    </xf>
    <xf numFmtId="164" fontId="6" fillId="3" borderId="9" xfId="0" applyNumberFormat="1" applyFont="1" applyFill="1" applyBorder="1" applyAlignment="1" applyProtection="1">
      <alignment vertical="center" wrapText="1"/>
    </xf>
    <xf numFmtId="164" fontId="6" fillId="2" borderId="9" xfId="0" applyNumberFormat="1" applyFont="1" applyFill="1" applyBorder="1" applyAlignment="1" applyProtection="1">
      <alignment vertical="center" wrapText="1"/>
    </xf>
    <xf numFmtId="164" fontId="6" fillId="2" borderId="1" xfId="0" applyNumberFormat="1" applyFont="1" applyFill="1" applyBorder="1" applyAlignment="1" applyProtection="1">
      <alignment vertical="center" wrapText="1"/>
    </xf>
    <xf numFmtId="164" fontId="6" fillId="2" borderId="13" xfId="0" applyNumberFormat="1" applyFont="1" applyFill="1" applyBorder="1" applyAlignment="1" applyProtection="1">
      <alignment vertical="center" wrapText="1"/>
    </xf>
    <xf numFmtId="3" fontId="6" fillId="2" borderId="9" xfId="0" applyNumberFormat="1" applyFont="1" applyFill="1" applyBorder="1" applyAlignment="1" applyProtection="1">
      <alignment vertical="center" wrapText="1"/>
    </xf>
    <xf numFmtId="3" fontId="6" fillId="2" borderId="1" xfId="0" applyNumberFormat="1" applyFont="1" applyFill="1" applyBorder="1" applyAlignment="1" applyProtection="1">
      <alignment vertical="center" wrapText="1"/>
    </xf>
    <xf numFmtId="3" fontId="6" fillId="2" borderId="13" xfId="0" applyNumberFormat="1" applyFont="1" applyFill="1" applyBorder="1" applyAlignment="1" applyProtection="1">
      <alignment vertical="center" wrapText="1"/>
    </xf>
    <xf numFmtId="3" fontId="5" fillId="2" borderId="9" xfId="0" applyNumberFormat="1" applyFont="1" applyFill="1" applyBorder="1" applyAlignment="1" applyProtection="1">
      <alignment vertical="center" wrapText="1"/>
    </xf>
    <xf numFmtId="3" fontId="5" fillId="2" borderId="1" xfId="0" applyNumberFormat="1" applyFont="1" applyFill="1" applyBorder="1" applyAlignment="1" applyProtection="1">
      <alignment vertical="center" wrapText="1"/>
    </xf>
    <xf numFmtId="3" fontId="5" fillId="2" borderId="13" xfId="0" applyNumberFormat="1" applyFont="1" applyFill="1" applyBorder="1" applyAlignment="1" applyProtection="1">
      <alignment vertical="center" wrapText="1"/>
    </xf>
    <xf numFmtId="164" fontId="5" fillId="2" borderId="1" xfId="0" applyNumberFormat="1" applyFont="1" applyFill="1" applyBorder="1" applyAlignment="1" applyProtection="1">
      <alignment vertical="center" wrapText="1"/>
    </xf>
    <xf numFmtId="164" fontId="5" fillId="2" borderId="13" xfId="0" applyNumberFormat="1" applyFont="1" applyFill="1" applyBorder="1" applyAlignment="1" applyProtection="1">
      <alignment vertical="center" wrapText="1"/>
    </xf>
    <xf numFmtId="164" fontId="5" fillId="2" borderId="10" xfId="0" applyNumberFormat="1" applyFont="1" applyFill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2" borderId="14" xfId="0" applyNumberFormat="1" applyFont="1" applyFill="1" applyBorder="1" applyAlignment="1" applyProtection="1">
      <alignment vertical="center" wrapText="1"/>
    </xf>
    <xf numFmtId="2" fontId="6" fillId="4" borderId="16" xfId="0" applyNumberFormat="1" applyFont="1" applyFill="1" applyBorder="1" applyAlignment="1" applyProtection="1">
      <alignment horizontal="center" vertical="center"/>
    </xf>
    <xf numFmtId="2" fontId="6" fillId="4" borderId="18" xfId="0" applyNumberFormat="1" applyFont="1" applyFill="1" applyBorder="1" applyAlignment="1" applyProtection="1">
      <alignment horizontal="center" vertical="center"/>
    </xf>
    <xf numFmtId="164" fontId="5" fillId="3" borderId="1" xfId="0" applyNumberFormat="1" applyFont="1" applyFill="1" applyBorder="1" applyAlignment="1" applyProtection="1">
      <alignment vertical="center" wrapText="1"/>
    </xf>
    <xf numFmtId="164" fontId="5" fillId="3" borderId="10" xfId="0" applyNumberFormat="1" applyFont="1" applyFill="1" applyBorder="1" applyAlignment="1" applyProtection="1">
      <alignment vertical="center" wrapText="1"/>
    </xf>
    <xf numFmtId="164" fontId="5" fillId="3" borderId="3" xfId="0" applyNumberFormat="1" applyFont="1" applyFill="1" applyBorder="1" applyAlignment="1" applyProtection="1">
      <alignment vertical="center" wrapText="1"/>
    </xf>
    <xf numFmtId="3" fontId="6" fillId="3" borderId="9" xfId="0" applyNumberFormat="1" applyFont="1" applyFill="1" applyBorder="1" applyAlignment="1" applyProtection="1">
      <alignment vertical="center" wrapText="1"/>
    </xf>
    <xf numFmtId="3" fontId="6" fillId="3" borderId="1" xfId="0" applyNumberFormat="1" applyFont="1" applyFill="1" applyBorder="1" applyAlignment="1" applyProtection="1">
      <alignment vertical="center" wrapText="1"/>
    </xf>
    <xf numFmtId="3" fontId="6" fillId="3" borderId="10" xfId="0" applyNumberFormat="1" applyFont="1" applyFill="1" applyBorder="1" applyAlignment="1" applyProtection="1">
      <alignment vertical="center" wrapText="1"/>
    </xf>
    <xf numFmtId="3" fontId="6" fillId="3" borderId="3" xfId="0" applyNumberFormat="1" applyFont="1" applyFill="1" applyBorder="1" applyAlignment="1" applyProtection="1">
      <alignment vertical="center" wrapText="1"/>
    </xf>
    <xf numFmtId="3" fontId="6" fillId="2" borderId="14" xfId="0" applyNumberFormat="1" applyFont="1" applyFill="1" applyBorder="1" applyAlignment="1" applyProtection="1">
      <alignment vertical="center" wrapText="1"/>
    </xf>
    <xf numFmtId="3" fontId="6" fillId="2" borderId="10" xfId="0" applyNumberFormat="1" applyFont="1" applyFill="1" applyBorder="1" applyAlignment="1" applyProtection="1">
      <alignment vertical="center" wrapText="1"/>
    </xf>
    <xf numFmtId="164" fontId="6" fillId="3" borderId="1" xfId="0" applyNumberFormat="1" applyFont="1" applyFill="1" applyBorder="1" applyAlignment="1" applyProtection="1">
      <alignment vertical="center" wrapText="1"/>
    </xf>
    <xf numFmtId="4" fontId="6" fillId="3" borderId="9" xfId="0" applyNumberFormat="1" applyFont="1" applyFill="1" applyBorder="1" applyAlignment="1" applyProtection="1">
      <alignment vertical="center" wrapText="1"/>
    </xf>
    <xf numFmtId="4" fontId="6" fillId="3" borderId="1" xfId="0" applyNumberFormat="1" applyFont="1" applyFill="1" applyBorder="1" applyAlignment="1" applyProtection="1">
      <alignment vertical="center" wrapText="1"/>
    </xf>
    <xf numFmtId="4" fontId="6" fillId="2" borderId="13" xfId="0" applyNumberFormat="1" applyFont="1" applyFill="1" applyBorder="1" applyAlignment="1" applyProtection="1">
      <alignment vertical="center" wrapText="1"/>
    </xf>
    <xf numFmtId="4" fontId="6" fillId="2" borderId="9" xfId="0" applyNumberFormat="1" applyFont="1" applyFill="1" applyBorder="1" applyAlignment="1" applyProtection="1">
      <alignment vertical="center" wrapText="1"/>
    </xf>
    <xf numFmtId="165" fontId="6" fillId="3" borderId="10" xfId="0" applyNumberFormat="1" applyFont="1" applyFill="1" applyBorder="1" applyAlignment="1" applyProtection="1">
      <alignment vertical="center" wrapText="1"/>
    </xf>
    <xf numFmtId="165" fontId="6" fillId="3" borderId="3" xfId="0" applyNumberFormat="1" applyFont="1" applyFill="1" applyBorder="1" applyAlignment="1" applyProtection="1">
      <alignment vertical="center" wrapText="1"/>
    </xf>
    <xf numFmtId="165" fontId="6" fillId="2" borderId="14" xfId="0" applyNumberFormat="1" applyFont="1" applyFill="1" applyBorder="1" applyAlignment="1" applyProtection="1">
      <alignment vertical="center" wrapText="1"/>
    </xf>
    <xf numFmtId="165" fontId="6" fillId="2" borderId="10" xfId="0" applyNumberFormat="1" applyFont="1" applyFill="1" applyBorder="1" applyAlignment="1" applyProtection="1">
      <alignment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  <xf numFmtId="0" fontId="6" fillId="4" borderId="18" xfId="0" applyFont="1" applyFill="1" applyBorder="1" applyAlignment="1" applyProtection="1">
      <alignment horizontal="center" vertical="center" wrapText="1"/>
    </xf>
    <xf numFmtId="0" fontId="6" fillId="4" borderId="15" xfId="0" applyFont="1" applyFill="1" applyBorder="1" applyAlignment="1" applyProtection="1">
      <alignment horizontal="center" vertical="center" wrapText="1"/>
    </xf>
    <xf numFmtId="0" fontId="6" fillId="4" borderId="16" xfId="0" applyFont="1" applyFill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0" fontId="14" fillId="0" borderId="6" xfId="0" applyFont="1" applyBorder="1" applyAlignment="1" applyProtection="1">
      <alignment horizontal="center" vertical="center" wrapText="1"/>
    </xf>
    <xf numFmtId="0" fontId="14" fillId="0" borderId="13" xfId="0" applyFont="1" applyBorder="1" applyAlignment="1" applyProtection="1">
      <alignment horizontal="center" vertical="center" wrapText="1"/>
    </xf>
    <xf numFmtId="0" fontId="14" fillId="0" borderId="14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"/>
  <sheetViews>
    <sheetView tabSelected="1" zoomScale="115" workbookViewId="0">
      <pane ySplit="3" topLeftCell="A4" activePane="bottomLeft" state="frozen"/>
      <selection pane="bottomLeft" sqref="A1:A3"/>
    </sheetView>
  </sheetViews>
  <sheetFormatPr defaultRowHeight="12.75" customHeight="1" x14ac:dyDescent="0.2"/>
  <cols>
    <col min="1" max="1" width="41.33203125" style="10" customWidth="1"/>
    <col min="2" max="2" width="15.6640625" style="9" customWidth="1"/>
    <col min="3" max="3" width="10.6640625" style="9" customWidth="1"/>
    <col min="4" max="4" width="10.83203125" style="9" customWidth="1"/>
    <col min="5" max="5" width="11.33203125" style="9" customWidth="1"/>
    <col min="6" max="7" width="11.1640625" style="9" customWidth="1"/>
    <col min="8" max="8" width="10.83203125" style="9" customWidth="1"/>
    <col min="9" max="10" width="11" style="9" customWidth="1"/>
    <col min="11" max="11" width="10.6640625" style="9" customWidth="1"/>
    <col min="12" max="12" width="5.6640625" style="8" customWidth="1"/>
  </cols>
  <sheetData>
    <row r="1" spans="1:12" s="1" customFormat="1" ht="11.25" customHeight="1" x14ac:dyDescent="0.15">
      <c r="A1" s="128" t="s">
        <v>2</v>
      </c>
      <c r="B1" s="131" t="s">
        <v>3</v>
      </c>
      <c r="C1" s="20" t="s">
        <v>4</v>
      </c>
      <c r="D1" s="21" t="s">
        <v>4</v>
      </c>
      <c r="E1" s="22" t="s">
        <v>5</v>
      </c>
      <c r="F1" s="122" t="s">
        <v>6</v>
      </c>
      <c r="G1" s="123"/>
      <c r="H1" s="123"/>
      <c r="I1" s="123"/>
      <c r="J1" s="123"/>
      <c r="K1" s="124"/>
      <c r="L1" s="125" t="s">
        <v>7</v>
      </c>
    </row>
    <row r="2" spans="1:12" s="1" customFormat="1" ht="11.25" customHeight="1" x14ac:dyDescent="0.15">
      <c r="A2" s="129"/>
      <c r="B2" s="132"/>
      <c r="C2" s="129">
        <v>2022</v>
      </c>
      <c r="D2" s="134">
        <v>2023</v>
      </c>
      <c r="E2" s="136">
        <v>2024</v>
      </c>
      <c r="F2" s="120">
        <v>2025</v>
      </c>
      <c r="G2" s="121"/>
      <c r="H2" s="120">
        <v>2026</v>
      </c>
      <c r="I2" s="121"/>
      <c r="J2" s="120">
        <v>2027</v>
      </c>
      <c r="K2" s="121"/>
      <c r="L2" s="126"/>
    </row>
    <row r="3" spans="1:12" s="1" customFormat="1" ht="11.25" customHeight="1" x14ac:dyDescent="0.15">
      <c r="A3" s="130"/>
      <c r="B3" s="133"/>
      <c r="C3" s="130"/>
      <c r="D3" s="135"/>
      <c r="E3" s="137"/>
      <c r="F3" s="78" t="s">
        <v>8</v>
      </c>
      <c r="G3" s="79" t="s">
        <v>9</v>
      </c>
      <c r="H3" s="78" t="s">
        <v>8</v>
      </c>
      <c r="I3" s="79" t="s">
        <v>9</v>
      </c>
      <c r="J3" s="78" t="s">
        <v>8</v>
      </c>
      <c r="K3" s="79" t="s">
        <v>9</v>
      </c>
      <c r="L3" s="127"/>
    </row>
    <row r="4" spans="1:12" s="11" customFormat="1" ht="15" customHeight="1" x14ac:dyDescent="0.2">
      <c r="A4" s="38" t="s">
        <v>10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1"/>
    </row>
    <row r="5" spans="1:12" s="2" customFormat="1" ht="26.25" customHeight="1" x14ac:dyDescent="0.15">
      <c r="A5" s="39" t="s">
        <v>11</v>
      </c>
      <c r="B5" s="40"/>
      <c r="C5" s="45"/>
      <c r="D5" s="46"/>
      <c r="E5" s="47"/>
      <c r="F5" s="45"/>
      <c r="G5" s="47"/>
      <c r="H5" s="45"/>
      <c r="I5" s="47"/>
      <c r="J5" s="45"/>
      <c r="K5" s="47"/>
      <c r="L5" s="82"/>
    </row>
    <row r="6" spans="1:12" s="3" customFormat="1" ht="18" customHeight="1" x14ac:dyDescent="0.15">
      <c r="A6" s="23" t="s">
        <v>12</v>
      </c>
      <c r="B6" s="41" t="s">
        <v>13</v>
      </c>
      <c r="C6" s="48">
        <f t="shared" ref="C6:K36" si="0">SUM(C9,C12,C15)</f>
        <v>2817380.8992913472</v>
      </c>
      <c r="D6" s="4">
        <f t="shared" si="0"/>
        <v>2806432.1692701206</v>
      </c>
      <c r="E6" s="49">
        <f t="shared" si="0"/>
        <v>3080066.0736775664</v>
      </c>
      <c r="F6" s="48">
        <f t="shared" si="0"/>
        <v>3257150.6408500229</v>
      </c>
      <c r="G6" s="49">
        <f t="shared" si="0"/>
        <v>3304610.4323375951</v>
      </c>
      <c r="H6" s="48">
        <f t="shared" si="0"/>
        <v>3396954.3832501532</v>
      </c>
      <c r="I6" s="49">
        <f t="shared" si="0"/>
        <v>3477442.3418549197</v>
      </c>
      <c r="J6" s="48">
        <f t="shared" si="0"/>
        <v>3547950.5815344886</v>
      </c>
      <c r="K6" s="49">
        <f t="shared" si="0"/>
        <v>3659632.4750182973</v>
      </c>
      <c r="L6" s="82"/>
    </row>
    <row r="7" spans="1:12" s="3" customFormat="1" ht="18" customHeight="1" x14ac:dyDescent="0.15">
      <c r="A7" s="24" t="s">
        <v>14</v>
      </c>
      <c r="B7" s="41" t="s">
        <v>15</v>
      </c>
      <c r="C7" s="83">
        <v>123.9</v>
      </c>
      <c r="D7" s="4">
        <f t="shared" ref="D7:F7" si="1">IF(ISERROR((C9*D10+C12*D13+C15*D16)/C6),0,(C9*D10+C12*D13+C15*D16)/C6)</f>
        <v>100.92339030779095</v>
      </c>
      <c r="E7" s="49">
        <f t="shared" si="1"/>
        <v>100.41193152502913</v>
      </c>
      <c r="F7" s="48">
        <f t="shared" si="1"/>
        <v>100.71369104355485</v>
      </c>
      <c r="G7" s="49">
        <f t="shared" ref="G7:K7" si="2">IF(ISERROR((E9*G10+E12*G13+E15*G16)/E6),0,(E9*G10+E12*G13+E15*G16)/E6)</f>
        <v>102.3761878447242</v>
      </c>
      <c r="H7" s="48">
        <f t="shared" si="2"/>
        <v>100.37748787696316</v>
      </c>
      <c r="I7" s="49">
        <f t="shared" si="2"/>
        <v>101.28009982828475</v>
      </c>
      <c r="J7" s="48">
        <f t="shared" si="2"/>
        <v>100.52458748122682</v>
      </c>
      <c r="K7" s="49">
        <f t="shared" si="2"/>
        <v>101.38651180347327</v>
      </c>
      <c r="L7" s="82"/>
    </row>
    <row r="8" spans="1:12" s="3" customFormat="1" ht="12.75" customHeight="1" x14ac:dyDescent="0.15">
      <c r="A8" s="24" t="s">
        <v>16</v>
      </c>
      <c r="B8" s="41" t="s">
        <v>17</v>
      </c>
      <c r="C8" s="84"/>
      <c r="D8" s="4">
        <f t="shared" ref="D8:F8" si="3">IF(ISERROR((C9*D11+C12*D14+C15*D17)/C6),0,(C9*D11+C12*D14+C15*D17)/C6)</f>
        <v>98.699999999999989</v>
      </c>
      <c r="E8" s="49">
        <f t="shared" si="3"/>
        <v>109.3</v>
      </c>
      <c r="F8" s="48">
        <f t="shared" si="3"/>
        <v>104.99999999999999</v>
      </c>
      <c r="G8" s="49">
        <f t="shared" ref="G8:K8" si="4">IF(ISERROR((E9*G11+E12*G14+E15*G17)/E6),0,(E9*G11+E12*G14+E15*G17)/E6)</f>
        <v>104.80000000000001</v>
      </c>
      <c r="H8" s="48">
        <f t="shared" si="4"/>
        <v>103.90000000000002</v>
      </c>
      <c r="I8" s="49">
        <f t="shared" si="4"/>
        <v>103.90000000000002</v>
      </c>
      <c r="J8" s="48">
        <f t="shared" si="4"/>
        <v>103.90000000000002</v>
      </c>
      <c r="K8" s="49">
        <f t="shared" si="4"/>
        <v>103.79999999999998</v>
      </c>
      <c r="L8" s="82"/>
    </row>
    <row r="9" spans="1:12" s="3" customFormat="1" ht="18" customHeight="1" x14ac:dyDescent="0.15">
      <c r="A9" s="23" t="s">
        <v>18</v>
      </c>
      <c r="B9" s="41" t="s">
        <v>13</v>
      </c>
      <c r="C9" s="83">
        <v>2238429.1875783098</v>
      </c>
      <c r="D9" s="4">
        <f t="shared" ref="D9:F15" si="5">C9*(D10/100)*(D11/100)</f>
        <v>2304401.585780866</v>
      </c>
      <c r="E9" s="49">
        <f t="shared" si="5"/>
        <v>2513581.4231392816</v>
      </c>
      <c r="F9" s="48">
        <f t="shared" si="5"/>
        <v>2678613.0385058941</v>
      </c>
      <c r="G9" s="49">
        <f t="shared" ref="G9:K15" si="6">E9*(G10/100)*(G11/100)</f>
        <v>2714246.4571457957</v>
      </c>
      <c r="H9" s="48">
        <f t="shared" si="6"/>
        <v>2805539.4806936942</v>
      </c>
      <c r="I9" s="49">
        <f t="shared" si="6"/>
        <v>2863472.0616253419</v>
      </c>
      <c r="J9" s="48">
        <f t="shared" si="6"/>
        <v>2946770.8021132667</v>
      </c>
      <c r="K9" s="49">
        <f t="shared" si="6"/>
        <v>3026792.3492497914</v>
      </c>
      <c r="L9" s="82"/>
    </row>
    <row r="10" spans="1:12" s="2" customFormat="1" ht="19.5" customHeight="1" x14ac:dyDescent="0.15">
      <c r="A10" s="25" t="s">
        <v>14</v>
      </c>
      <c r="B10" s="42" t="s">
        <v>15</v>
      </c>
      <c r="C10" s="85">
        <v>126.6</v>
      </c>
      <c r="D10" s="5">
        <f t="shared" ref="D10:F10" si="7">IF(ISERROR(D110/C110),0,(D110/C110)*100)</f>
        <v>104.3032047952828</v>
      </c>
      <c r="E10" s="50">
        <f t="shared" si="7"/>
        <v>99.796343834003665</v>
      </c>
      <c r="F10" s="55">
        <f t="shared" si="7"/>
        <v>101.49104433968128</v>
      </c>
      <c r="G10" s="50">
        <f t="shared" ref="G10:K10" si="8">IF(ISERROR(G110/E110),0,(G110/E110)*100)</f>
        <v>103.03743501915932</v>
      </c>
      <c r="H10" s="55">
        <f t="shared" si="8"/>
        <v>100.80703904250431</v>
      </c>
      <c r="I10" s="50">
        <f t="shared" si="8"/>
        <v>101.53788733847604</v>
      </c>
      <c r="J10" s="55">
        <f t="shared" si="8"/>
        <v>101.09144998781001</v>
      </c>
      <c r="K10" s="50">
        <f t="shared" si="8"/>
        <v>101.83388765283834</v>
      </c>
      <c r="L10" s="82"/>
    </row>
    <row r="11" spans="1:12" s="2" customFormat="1" ht="12.75" customHeight="1" x14ac:dyDescent="0.15">
      <c r="A11" s="25" t="s">
        <v>16</v>
      </c>
      <c r="B11" s="42" t="s">
        <v>17</v>
      </c>
      <c r="C11" s="86">
        <v>112.3</v>
      </c>
      <c r="D11" s="87">
        <v>98.7</v>
      </c>
      <c r="E11" s="88">
        <v>109.3</v>
      </c>
      <c r="F11" s="86">
        <v>105</v>
      </c>
      <c r="G11" s="88">
        <v>104.8</v>
      </c>
      <c r="H11" s="86">
        <v>103.9</v>
      </c>
      <c r="I11" s="88">
        <v>103.9</v>
      </c>
      <c r="J11" s="86">
        <v>103.9</v>
      </c>
      <c r="K11" s="88">
        <v>103.8</v>
      </c>
      <c r="L11" s="82"/>
    </row>
    <row r="12" spans="1:12" s="3" customFormat="1" ht="18" customHeight="1" x14ac:dyDescent="0.15">
      <c r="A12" s="23" t="s">
        <v>19</v>
      </c>
      <c r="B12" s="41" t="s">
        <v>13</v>
      </c>
      <c r="C12" s="83">
        <v>511867.933166484</v>
      </c>
      <c r="D12" s="4">
        <f t="shared" si="5"/>
        <v>464239.41237344331</v>
      </c>
      <c r="E12" s="49">
        <f t="shared" si="5"/>
        <v>484992.71454865055</v>
      </c>
      <c r="F12" s="48">
        <f t="shared" si="5"/>
        <v>487586.88433396496</v>
      </c>
      <c r="G12" s="49">
        <f t="shared" si="6"/>
        <v>494138.80386874784</v>
      </c>
      <c r="H12" s="48">
        <f t="shared" si="6"/>
        <v>488564.24696072488</v>
      </c>
      <c r="I12" s="49">
        <f t="shared" si="6"/>
        <v>502825.30145347287</v>
      </c>
      <c r="J12" s="48">
        <f t="shared" si="6"/>
        <v>491292.10650795122</v>
      </c>
      <c r="K12" s="49">
        <f t="shared" si="6"/>
        <v>511516.84697390994</v>
      </c>
      <c r="L12" s="82"/>
    </row>
    <row r="13" spans="1:12" s="2" customFormat="1" ht="19.5" customHeight="1" x14ac:dyDescent="0.15">
      <c r="A13" s="25" t="s">
        <v>14</v>
      </c>
      <c r="B13" s="42" t="s">
        <v>15</v>
      </c>
      <c r="C13" s="85">
        <v>101.8</v>
      </c>
      <c r="D13" s="5">
        <f t="shared" ref="D13:F13" si="9">IF(ISERROR(D111/C111),0,(D111/C111)*100)</f>
        <v>91.889720782680385</v>
      </c>
      <c r="E13" s="50">
        <f t="shared" si="9"/>
        <v>95.581324635141016</v>
      </c>
      <c r="F13" s="55">
        <f t="shared" si="9"/>
        <v>95.747512764722387</v>
      </c>
      <c r="G13" s="50">
        <f t="shared" ref="G13:K13" si="10">IF(ISERROR(G111/E111),0,(G111/E111)*100)</f>
        <v>97.219293836190985</v>
      </c>
      <c r="H13" s="55">
        <f t="shared" si="10"/>
        <v>96.439315607818912</v>
      </c>
      <c r="I13" s="50">
        <f t="shared" si="10"/>
        <v>97.938312209001452</v>
      </c>
      <c r="J13" s="55">
        <f t="shared" si="10"/>
        <v>96.783774814859143</v>
      </c>
      <c r="K13" s="50">
        <f t="shared" si="10"/>
        <v>98.004375530600413</v>
      </c>
      <c r="L13" s="82"/>
    </row>
    <row r="14" spans="1:12" s="2" customFormat="1" ht="12.75" customHeight="1" x14ac:dyDescent="0.15">
      <c r="A14" s="25" t="s">
        <v>16</v>
      </c>
      <c r="B14" s="42" t="s">
        <v>17</v>
      </c>
      <c r="C14" s="86"/>
      <c r="D14" s="87">
        <v>98.7</v>
      </c>
      <c r="E14" s="88">
        <v>109.3</v>
      </c>
      <c r="F14" s="86">
        <v>105</v>
      </c>
      <c r="G14" s="88">
        <v>104.8</v>
      </c>
      <c r="H14" s="86">
        <v>103.9</v>
      </c>
      <c r="I14" s="88">
        <v>103.9</v>
      </c>
      <c r="J14" s="86">
        <v>103.9</v>
      </c>
      <c r="K14" s="88">
        <v>103.8</v>
      </c>
      <c r="L14" s="82"/>
    </row>
    <row r="15" spans="1:12" s="3" customFormat="1" ht="18" customHeight="1" x14ac:dyDescent="0.15">
      <c r="A15" s="23" t="s">
        <v>20</v>
      </c>
      <c r="B15" s="41" t="s">
        <v>13</v>
      </c>
      <c r="C15" s="83">
        <v>67083.778546553498</v>
      </c>
      <c r="D15" s="4">
        <f t="shared" si="5"/>
        <v>37791.171115811456</v>
      </c>
      <c r="E15" s="49">
        <f t="shared" si="5"/>
        <v>81491.935989634192</v>
      </c>
      <c r="F15" s="48">
        <f t="shared" si="5"/>
        <v>90950.718010164055</v>
      </c>
      <c r="G15" s="49">
        <f t="shared" si="6"/>
        <v>96225.171323051894</v>
      </c>
      <c r="H15" s="48">
        <f t="shared" si="6"/>
        <v>102850.65559573431</v>
      </c>
      <c r="I15" s="49">
        <f t="shared" si="6"/>
        <v>111144.97877610453</v>
      </c>
      <c r="J15" s="48">
        <f t="shared" si="6"/>
        <v>109887.6729132706</v>
      </c>
      <c r="K15" s="49">
        <f t="shared" si="6"/>
        <v>121323.27879459583</v>
      </c>
      <c r="L15" s="82"/>
    </row>
    <row r="16" spans="1:12" s="2" customFormat="1" ht="19.5" customHeight="1" x14ac:dyDescent="0.15">
      <c r="A16" s="25" t="s">
        <v>14</v>
      </c>
      <c r="B16" s="42" t="s">
        <v>15</v>
      </c>
      <c r="C16" s="85">
        <v>335.3</v>
      </c>
      <c r="D16" s="5">
        <f t="shared" ref="D16:F16" si="11">IF(ISERROR(D112/C112),0,(D112/C112)*100)</f>
        <v>57.076282819158074</v>
      </c>
      <c r="E16" s="50">
        <f t="shared" si="11"/>
        <v>197.28956847720269</v>
      </c>
      <c r="F16" s="55">
        <f t="shared" si="11"/>
        <v>106.29239615717259</v>
      </c>
      <c r="G16" s="50">
        <f t="shared" ref="G16:K16" si="12">IF(ISERROR(G112/E112),0,(G112/E112)*100)</f>
        <v>112.67116243192072</v>
      </c>
      <c r="H16" s="55">
        <f t="shared" si="12"/>
        <v>108.83921100346467</v>
      </c>
      <c r="I16" s="50">
        <f t="shared" si="12"/>
        <v>111.16948830802139</v>
      </c>
      <c r="J16" s="55">
        <f t="shared" si="12"/>
        <v>102.83154585350481</v>
      </c>
      <c r="K16" s="50">
        <f t="shared" si="12"/>
        <v>105.16154014826702</v>
      </c>
      <c r="L16" s="82"/>
    </row>
    <row r="17" spans="1:12" s="2" customFormat="1" ht="13.5" customHeight="1" x14ac:dyDescent="0.15">
      <c r="A17" s="25" t="s">
        <v>16</v>
      </c>
      <c r="B17" s="42" t="s">
        <v>17</v>
      </c>
      <c r="C17" s="86"/>
      <c r="D17" s="87">
        <v>98.7</v>
      </c>
      <c r="E17" s="88">
        <v>109.3</v>
      </c>
      <c r="F17" s="86">
        <v>105</v>
      </c>
      <c r="G17" s="88">
        <v>104.8</v>
      </c>
      <c r="H17" s="86">
        <v>103.9</v>
      </c>
      <c r="I17" s="88">
        <v>103.9</v>
      </c>
      <c r="J17" s="86">
        <v>103.9</v>
      </c>
      <c r="K17" s="88">
        <v>103.8</v>
      </c>
      <c r="L17" s="82"/>
    </row>
    <row r="18" spans="1:12" s="3" customFormat="1" ht="35.25" customHeight="1" x14ac:dyDescent="0.15">
      <c r="A18" s="23" t="s">
        <v>21</v>
      </c>
      <c r="B18" s="41" t="s">
        <v>22</v>
      </c>
      <c r="C18" s="51">
        <f t="shared" ref="C18:K18" si="13">SUM(C20:C25)</f>
        <v>12</v>
      </c>
      <c r="D18" s="12">
        <f t="shared" si="13"/>
        <v>13</v>
      </c>
      <c r="E18" s="52">
        <f t="shared" si="13"/>
        <v>14</v>
      </c>
      <c r="F18" s="51">
        <f t="shared" si="13"/>
        <v>14</v>
      </c>
      <c r="G18" s="52">
        <f t="shared" si="13"/>
        <v>14</v>
      </c>
      <c r="H18" s="51">
        <f t="shared" si="13"/>
        <v>14</v>
      </c>
      <c r="I18" s="52">
        <f t="shared" si="13"/>
        <v>14</v>
      </c>
      <c r="J18" s="51">
        <f t="shared" si="13"/>
        <v>14</v>
      </c>
      <c r="K18" s="52">
        <f t="shared" si="13"/>
        <v>14</v>
      </c>
      <c r="L18" s="82"/>
    </row>
    <row r="19" spans="1:12" s="2" customFormat="1" ht="12.75" customHeight="1" x14ac:dyDescent="0.15">
      <c r="A19" s="26" t="s">
        <v>23</v>
      </c>
      <c r="B19" s="42"/>
      <c r="C19" s="53"/>
      <c r="D19" s="13"/>
      <c r="E19" s="54"/>
      <c r="F19" s="53"/>
      <c r="G19" s="52"/>
      <c r="H19" s="53"/>
      <c r="I19" s="54"/>
      <c r="J19" s="53"/>
      <c r="K19" s="54"/>
      <c r="L19" s="82"/>
    </row>
    <row r="20" spans="1:12" s="2" customFormat="1" ht="12.75" customHeight="1" x14ac:dyDescent="0.15">
      <c r="A20" s="27" t="s">
        <v>24</v>
      </c>
      <c r="B20" s="42" t="s">
        <v>22</v>
      </c>
      <c r="C20" s="89"/>
      <c r="D20" s="90"/>
      <c r="E20" s="91"/>
      <c r="F20" s="89"/>
      <c r="G20" s="91"/>
      <c r="H20" s="89"/>
      <c r="I20" s="91"/>
      <c r="J20" s="89"/>
      <c r="K20" s="91"/>
      <c r="L20" s="82"/>
    </row>
    <row r="21" spans="1:12" s="2" customFormat="1" ht="12.75" customHeight="1" x14ac:dyDescent="0.15">
      <c r="A21" s="27" t="s">
        <v>25</v>
      </c>
      <c r="B21" s="42" t="s">
        <v>22</v>
      </c>
      <c r="C21" s="89"/>
      <c r="D21" s="90"/>
      <c r="E21" s="91"/>
      <c r="F21" s="89"/>
      <c r="G21" s="91"/>
      <c r="H21" s="89"/>
      <c r="I21" s="91"/>
      <c r="J21" s="89"/>
      <c r="K21" s="91"/>
      <c r="L21" s="82"/>
    </row>
    <row r="22" spans="1:12" s="2" customFormat="1" ht="12.75" customHeight="1" x14ac:dyDescent="0.15">
      <c r="A22" s="27" t="s">
        <v>26</v>
      </c>
      <c r="B22" s="42" t="s">
        <v>22</v>
      </c>
      <c r="C22" s="89">
        <v>11</v>
      </c>
      <c r="D22" s="90">
        <v>12</v>
      </c>
      <c r="E22" s="91">
        <v>13</v>
      </c>
      <c r="F22" s="89">
        <v>13</v>
      </c>
      <c r="G22" s="91">
        <v>13</v>
      </c>
      <c r="H22" s="89">
        <v>13</v>
      </c>
      <c r="I22" s="91">
        <v>13</v>
      </c>
      <c r="J22" s="89">
        <v>13</v>
      </c>
      <c r="K22" s="91">
        <v>13</v>
      </c>
      <c r="L22" s="82"/>
    </row>
    <row r="23" spans="1:12" s="2" customFormat="1" ht="12.75" customHeight="1" x14ac:dyDescent="0.15">
      <c r="A23" s="27" t="s">
        <v>27</v>
      </c>
      <c r="B23" s="42" t="s">
        <v>22</v>
      </c>
      <c r="C23" s="89">
        <v>1</v>
      </c>
      <c r="D23" s="90">
        <v>1</v>
      </c>
      <c r="E23" s="91">
        <v>1</v>
      </c>
      <c r="F23" s="89">
        <v>1</v>
      </c>
      <c r="G23" s="91">
        <v>1</v>
      </c>
      <c r="H23" s="89">
        <v>1</v>
      </c>
      <c r="I23" s="91">
        <v>1</v>
      </c>
      <c r="J23" s="89">
        <v>1</v>
      </c>
      <c r="K23" s="91">
        <v>1</v>
      </c>
      <c r="L23" s="82"/>
    </row>
    <row r="24" spans="1:12" s="2" customFormat="1" ht="12.75" customHeight="1" x14ac:dyDescent="0.15">
      <c r="A24" s="27" t="s">
        <v>28</v>
      </c>
      <c r="B24" s="42" t="s">
        <v>22</v>
      </c>
      <c r="C24" s="89"/>
      <c r="D24" s="90"/>
      <c r="E24" s="91"/>
      <c r="F24" s="89"/>
      <c r="G24" s="91"/>
      <c r="H24" s="89"/>
      <c r="I24" s="91"/>
      <c r="J24" s="89"/>
      <c r="K24" s="91"/>
      <c r="L24" s="82"/>
    </row>
    <row r="25" spans="1:12" s="2" customFormat="1" ht="12.75" customHeight="1" x14ac:dyDescent="0.15">
      <c r="A25" s="27" t="s">
        <v>29</v>
      </c>
      <c r="B25" s="42" t="s">
        <v>22</v>
      </c>
      <c r="C25" s="89"/>
      <c r="D25" s="90"/>
      <c r="E25" s="91"/>
      <c r="F25" s="89"/>
      <c r="G25" s="91"/>
      <c r="H25" s="89"/>
      <c r="I25" s="91"/>
      <c r="J25" s="89"/>
      <c r="K25" s="91"/>
      <c r="L25" s="82"/>
    </row>
    <row r="26" spans="1:12" s="3" customFormat="1" ht="18" customHeight="1" x14ac:dyDescent="0.15">
      <c r="A26" s="28" t="s">
        <v>30</v>
      </c>
      <c r="B26" s="41" t="s">
        <v>22</v>
      </c>
      <c r="C26" s="92">
        <v>8</v>
      </c>
      <c r="D26" s="93">
        <v>8</v>
      </c>
      <c r="E26" s="94">
        <v>11</v>
      </c>
      <c r="F26" s="92">
        <v>11</v>
      </c>
      <c r="G26" s="94">
        <v>13</v>
      </c>
      <c r="H26" s="92">
        <v>11</v>
      </c>
      <c r="I26" s="94">
        <v>13</v>
      </c>
      <c r="J26" s="92">
        <v>11</v>
      </c>
      <c r="K26" s="94">
        <v>13</v>
      </c>
      <c r="L26" s="82"/>
    </row>
    <row r="27" spans="1:12" s="3" customFormat="1" ht="12.75" customHeight="1" x14ac:dyDescent="0.15">
      <c r="A27" s="28" t="s">
        <v>31</v>
      </c>
      <c r="B27" s="41" t="s">
        <v>22</v>
      </c>
      <c r="C27" s="92">
        <v>6269</v>
      </c>
      <c r="D27" s="93">
        <v>6020</v>
      </c>
      <c r="E27" s="94">
        <v>5800</v>
      </c>
      <c r="F27" s="92">
        <v>5600</v>
      </c>
      <c r="G27" s="94">
        <v>5700</v>
      </c>
      <c r="H27" s="92">
        <v>5400</v>
      </c>
      <c r="I27" s="94">
        <v>5600</v>
      </c>
      <c r="J27" s="92">
        <v>5200</v>
      </c>
      <c r="K27" s="94">
        <v>5500</v>
      </c>
      <c r="L27" s="82"/>
    </row>
    <row r="28" spans="1:12" s="2" customFormat="1" ht="20.25" customHeight="1" x14ac:dyDescent="0.15">
      <c r="A28" s="27" t="s">
        <v>32</v>
      </c>
      <c r="B28" s="42" t="s">
        <v>22</v>
      </c>
      <c r="C28" s="89"/>
      <c r="D28" s="90"/>
      <c r="E28" s="91"/>
      <c r="F28" s="89"/>
      <c r="G28" s="91"/>
      <c r="H28" s="89"/>
      <c r="I28" s="91"/>
      <c r="J28" s="89"/>
      <c r="K28" s="91"/>
      <c r="L28" s="82"/>
    </row>
    <row r="29" spans="1:12" s="3" customFormat="1" ht="21.75" customHeight="1" x14ac:dyDescent="0.15">
      <c r="A29" s="28" t="s">
        <v>33</v>
      </c>
      <c r="B29" s="41" t="s">
        <v>34</v>
      </c>
      <c r="C29" s="92">
        <v>999</v>
      </c>
      <c r="D29" s="93">
        <v>989.78</v>
      </c>
      <c r="E29" s="94">
        <v>987</v>
      </c>
      <c r="F29" s="92">
        <v>987</v>
      </c>
      <c r="G29" s="94">
        <v>990</v>
      </c>
      <c r="H29" s="92">
        <v>990</v>
      </c>
      <c r="I29" s="94">
        <v>995</v>
      </c>
      <c r="J29" s="92">
        <v>990</v>
      </c>
      <c r="K29" s="94">
        <v>1010</v>
      </c>
      <c r="L29" s="82"/>
    </row>
    <row r="30" spans="1:12" s="2" customFormat="1" ht="13.5" customHeight="1" x14ac:dyDescent="0.15">
      <c r="A30" s="29" t="s">
        <v>35</v>
      </c>
      <c r="B30" s="42" t="s">
        <v>34</v>
      </c>
      <c r="C30" s="92">
        <v>930</v>
      </c>
      <c r="D30" s="93">
        <v>916.78</v>
      </c>
      <c r="E30" s="94">
        <v>935</v>
      </c>
      <c r="F30" s="92">
        <v>935</v>
      </c>
      <c r="G30" s="94">
        <v>940</v>
      </c>
      <c r="H30" s="92">
        <v>935</v>
      </c>
      <c r="I30" s="94">
        <v>940</v>
      </c>
      <c r="J30" s="92">
        <v>935</v>
      </c>
      <c r="K30" s="94">
        <v>940</v>
      </c>
      <c r="L30" s="82"/>
    </row>
    <row r="31" spans="1:12" s="3" customFormat="1" ht="18" customHeight="1" x14ac:dyDescent="0.15">
      <c r="A31" s="28" t="s">
        <v>36</v>
      </c>
      <c r="B31" s="41" t="s">
        <v>37</v>
      </c>
      <c r="C31" s="84">
        <v>1718903</v>
      </c>
      <c r="D31" s="95">
        <v>1686085</v>
      </c>
      <c r="E31" s="96">
        <v>1750212</v>
      </c>
      <c r="F31" s="84">
        <v>1865288.439</v>
      </c>
      <c r="G31" s="96">
        <v>1889248.8412799998</v>
      </c>
      <c r="H31" s="84">
        <v>1953538.9656259681</v>
      </c>
      <c r="I31" s="96">
        <v>1992373.4892812688</v>
      </c>
      <c r="J31" s="84">
        <v>2052053.98212352</v>
      </c>
      <c r="K31" s="96">
        <v>2105309.1881476883</v>
      </c>
      <c r="L31" s="82"/>
    </row>
    <row r="32" spans="1:12" s="2" customFormat="1" ht="13.5" customHeight="1" x14ac:dyDescent="0.15">
      <c r="A32" s="43" t="s">
        <v>38</v>
      </c>
      <c r="B32" s="44" t="s">
        <v>37</v>
      </c>
      <c r="C32" s="97">
        <v>1669844</v>
      </c>
      <c r="D32" s="98">
        <v>1618996</v>
      </c>
      <c r="E32" s="99">
        <v>1737004</v>
      </c>
      <c r="F32" s="97">
        <v>1851212.013</v>
      </c>
      <c r="G32" s="99">
        <v>1874991.5977599998</v>
      </c>
      <c r="H32" s="97">
        <v>1938796.555759056</v>
      </c>
      <c r="I32" s="99">
        <v>1977338.0141237294</v>
      </c>
      <c r="J32" s="97">
        <v>2036568.1272694294</v>
      </c>
      <c r="K32" s="99">
        <v>2089421.442116319</v>
      </c>
      <c r="L32" s="100"/>
    </row>
    <row r="33" spans="1:12" s="2" customFormat="1" ht="12.75" customHeight="1" x14ac:dyDescent="0.15">
      <c r="A33" s="39" t="s">
        <v>39</v>
      </c>
      <c r="B33" s="40"/>
      <c r="C33" s="45"/>
      <c r="D33" s="46"/>
      <c r="E33" s="47"/>
      <c r="F33" s="45"/>
      <c r="G33" s="47"/>
      <c r="H33" s="45"/>
      <c r="I33" s="47"/>
      <c r="J33" s="45"/>
      <c r="K33" s="47"/>
      <c r="L33" s="101"/>
    </row>
    <row r="34" spans="1:12" s="2" customFormat="1" ht="12.75" customHeight="1" x14ac:dyDescent="0.15">
      <c r="A34" s="23" t="s">
        <v>12</v>
      </c>
      <c r="B34" s="42"/>
      <c r="C34" s="55"/>
      <c r="D34" s="5"/>
      <c r="E34" s="50"/>
      <c r="F34" s="55"/>
      <c r="G34" s="50"/>
      <c r="H34" s="55"/>
      <c r="I34" s="50"/>
      <c r="J34" s="55"/>
      <c r="K34" s="50"/>
      <c r="L34" s="82"/>
    </row>
    <row r="35" spans="1:12" s="3" customFormat="1" ht="12.75" customHeight="1" x14ac:dyDescent="0.15">
      <c r="A35" s="23" t="s">
        <v>40</v>
      </c>
      <c r="B35" s="41" t="s">
        <v>41</v>
      </c>
      <c r="C35" s="48">
        <f t="shared" si="0"/>
        <v>56350.43</v>
      </c>
      <c r="D35" s="4">
        <f t="shared" si="0"/>
        <v>58674.18</v>
      </c>
      <c r="E35" s="49">
        <f t="shared" si="0"/>
        <v>59760</v>
      </c>
      <c r="F35" s="48">
        <f t="shared" si="0"/>
        <v>60000</v>
      </c>
      <c r="G35" s="49">
        <f t="shared" si="0"/>
        <v>60175</v>
      </c>
      <c r="H35" s="48">
        <f t="shared" si="0"/>
        <v>60070</v>
      </c>
      <c r="I35" s="49">
        <f t="shared" si="0"/>
        <v>60275</v>
      </c>
      <c r="J35" s="48">
        <f t="shared" si="0"/>
        <v>63140</v>
      </c>
      <c r="K35" s="49">
        <f t="shared" si="0"/>
        <v>60375</v>
      </c>
      <c r="L35" s="82"/>
    </row>
    <row r="36" spans="1:12" s="3" customFormat="1" ht="12.75" customHeight="1" x14ac:dyDescent="0.15">
      <c r="A36" s="30" t="s">
        <v>42</v>
      </c>
      <c r="B36" s="41" t="s">
        <v>41</v>
      </c>
      <c r="C36" s="48">
        <f t="shared" si="0"/>
        <v>21657.279999999999</v>
      </c>
      <c r="D36" s="4">
        <f t="shared" si="0"/>
        <v>22081.95</v>
      </c>
      <c r="E36" s="49">
        <f t="shared" si="0"/>
        <v>23337.7</v>
      </c>
      <c r="F36" s="48">
        <f t="shared" si="0"/>
        <v>23460.5</v>
      </c>
      <c r="G36" s="49">
        <f t="shared" si="0"/>
        <v>23610.6</v>
      </c>
      <c r="H36" s="48">
        <f t="shared" si="0"/>
        <v>23540.3</v>
      </c>
      <c r="I36" s="49">
        <f t="shared" si="0"/>
        <v>23760.5</v>
      </c>
      <c r="J36" s="48">
        <f t="shared" si="0"/>
        <v>23710</v>
      </c>
      <c r="K36" s="49">
        <f t="shared" si="0"/>
        <v>24010.3</v>
      </c>
      <c r="L36" s="82"/>
    </row>
    <row r="37" spans="1:12" s="2" customFormat="1" ht="12.75" customHeight="1" x14ac:dyDescent="0.15">
      <c r="A37" s="23" t="s">
        <v>18</v>
      </c>
      <c r="B37" s="42"/>
      <c r="C37" s="55"/>
      <c r="D37" s="5"/>
      <c r="E37" s="50"/>
      <c r="F37" s="55"/>
      <c r="G37" s="50"/>
      <c r="H37" s="55"/>
      <c r="I37" s="50"/>
      <c r="J37" s="55"/>
      <c r="K37" s="50"/>
      <c r="L37" s="82"/>
    </row>
    <row r="38" spans="1:12" s="2" customFormat="1" ht="12.75" customHeight="1" x14ac:dyDescent="0.15">
      <c r="A38" s="26" t="s">
        <v>40</v>
      </c>
      <c r="B38" s="42" t="s">
        <v>41</v>
      </c>
      <c r="C38" s="83">
        <v>53849</v>
      </c>
      <c r="D38" s="102">
        <v>54476</v>
      </c>
      <c r="E38" s="96">
        <v>54800</v>
      </c>
      <c r="F38" s="84">
        <v>55000</v>
      </c>
      <c r="G38" s="96">
        <v>55100</v>
      </c>
      <c r="H38" s="84">
        <v>55000</v>
      </c>
      <c r="I38" s="96">
        <v>55100</v>
      </c>
      <c r="J38" s="84">
        <v>55000</v>
      </c>
      <c r="K38" s="96">
        <v>55100</v>
      </c>
      <c r="L38" s="82"/>
    </row>
    <row r="39" spans="1:12" s="2" customFormat="1" ht="12.75" customHeight="1" x14ac:dyDescent="0.15">
      <c r="A39" s="31" t="s">
        <v>42</v>
      </c>
      <c r="B39" s="42" t="s">
        <v>41</v>
      </c>
      <c r="C39" s="83">
        <v>20901</v>
      </c>
      <c r="D39" s="102">
        <v>21441</v>
      </c>
      <c r="E39" s="96">
        <v>22200</v>
      </c>
      <c r="F39" s="84">
        <v>22300</v>
      </c>
      <c r="G39" s="96">
        <v>22400</v>
      </c>
      <c r="H39" s="84">
        <v>22350</v>
      </c>
      <c r="I39" s="96">
        <v>22500</v>
      </c>
      <c r="J39" s="84">
        <v>22500</v>
      </c>
      <c r="K39" s="96">
        <v>22700</v>
      </c>
      <c r="L39" s="82"/>
    </row>
    <row r="40" spans="1:12" s="2" customFormat="1" ht="12.75" customHeight="1" x14ac:dyDescent="0.15">
      <c r="A40" s="23" t="s">
        <v>19</v>
      </c>
      <c r="B40" s="42"/>
      <c r="C40" s="55"/>
      <c r="D40" s="5"/>
      <c r="E40" s="50"/>
      <c r="F40" s="55"/>
      <c r="G40" s="50"/>
      <c r="H40" s="55"/>
      <c r="I40" s="50"/>
      <c r="J40" s="55"/>
      <c r="K40" s="50"/>
      <c r="L40" s="82"/>
    </row>
    <row r="41" spans="1:12" s="2" customFormat="1" ht="12.75" customHeight="1" x14ac:dyDescent="0.15">
      <c r="A41" s="26" t="s">
        <v>40</v>
      </c>
      <c r="B41" s="42" t="s">
        <v>41</v>
      </c>
      <c r="C41" s="83">
        <v>381.43</v>
      </c>
      <c r="D41" s="102">
        <v>373.18</v>
      </c>
      <c r="E41" s="96">
        <v>360</v>
      </c>
      <c r="F41" s="84">
        <v>350</v>
      </c>
      <c r="G41" s="96">
        <v>375</v>
      </c>
      <c r="H41" s="84">
        <v>340</v>
      </c>
      <c r="I41" s="96">
        <v>375</v>
      </c>
      <c r="J41" s="84">
        <v>320</v>
      </c>
      <c r="K41" s="96">
        <v>375</v>
      </c>
      <c r="L41" s="82"/>
    </row>
    <row r="42" spans="1:12" s="2" customFormat="1" ht="12.75" customHeight="1" x14ac:dyDescent="0.15">
      <c r="A42" s="31" t="s">
        <v>42</v>
      </c>
      <c r="B42" s="42" t="s">
        <v>41</v>
      </c>
      <c r="C42" s="83">
        <v>11.28</v>
      </c>
      <c r="D42" s="102">
        <v>10.95</v>
      </c>
      <c r="E42" s="96">
        <v>10.7</v>
      </c>
      <c r="F42" s="84">
        <v>10.5</v>
      </c>
      <c r="G42" s="96">
        <v>10.6</v>
      </c>
      <c r="H42" s="84">
        <v>10.3</v>
      </c>
      <c r="I42" s="96">
        <v>10.5</v>
      </c>
      <c r="J42" s="84">
        <v>10</v>
      </c>
      <c r="K42" s="96">
        <v>10.3</v>
      </c>
      <c r="L42" s="82"/>
    </row>
    <row r="43" spans="1:12" s="2" customFormat="1" ht="18" customHeight="1" x14ac:dyDescent="0.15">
      <c r="A43" s="23" t="s">
        <v>20</v>
      </c>
      <c r="B43" s="42"/>
      <c r="C43" s="56"/>
      <c r="D43" s="18"/>
      <c r="E43" s="50"/>
      <c r="F43" s="55"/>
      <c r="G43" s="50"/>
      <c r="H43" s="55"/>
      <c r="I43" s="50"/>
      <c r="J43" s="55"/>
      <c r="K43" s="50"/>
      <c r="L43" s="82"/>
    </row>
    <row r="44" spans="1:12" s="2" customFormat="1" ht="12.75" customHeight="1" x14ac:dyDescent="0.15">
      <c r="A44" s="26" t="s">
        <v>40</v>
      </c>
      <c r="B44" s="42" t="s">
        <v>41</v>
      </c>
      <c r="C44" s="83">
        <v>2120</v>
      </c>
      <c r="D44" s="102">
        <v>3825</v>
      </c>
      <c r="E44" s="96">
        <v>4600</v>
      </c>
      <c r="F44" s="84">
        <v>4650</v>
      </c>
      <c r="G44" s="96">
        <v>4700</v>
      </c>
      <c r="H44" s="84">
        <v>4730</v>
      </c>
      <c r="I44" s="96">
        <v>4800</v>
      </c>
      <c r="J44" s="84">
        <v>7820</v>
      </c>
      <c r="K44" s="96">
        <v>4900</v>
      </c>
      <c r="L44" s="82"/>
    </row>
    <row r="45" spans="1:12" s="2" customFormat="1" ht="13.5" customHeight="1" x14ac:dyDescent="0.15">
      <c r="A45" s="43" t="s">
        <v>42</v>
      </c>
      <c r="B45" s="44" t="s">
        <v>41</v>
      </c>
      <c r="C45" s="103">
        <v>745</v>
      </c>
      <c r="D45" s="104">
        <v>630</v>
      </c>
      <c r="E45" s="99">
        <v>1127</v>
      </c>
      <c r="F45" s="97">
        <v>1150</v>
      </c>
      <c r="G45" s="99">
        <v>1200</v>
      </c>
      <c r="H45" s="97">
        <v>1180</v>
      </c>
      <c r="I45" s="99">
        <v>1250</v>
      </c>
      <c r="J45" s="97">
        <v>1200</v>
      </c>
      <c r="K45" s="99">
        <v>1300</v>
      </c>
      <c r="L45" s="100"/>
    </row>
    <row r="46" spans="1:12" s="2" customFormat="1" ht="12.75" customHeight="1" x14ac:dyDescent="0.15">
      <c r="A46" s="39" t="s">
        <v>43</v>
      </c>
      <c r="B46" s="40"/>
      <c r="C46" s="57"/>
      <c r="D46" s="61"/>
      <c r="E46" s="58"/>
      <c r="F46" s="57"/>
      <c r="G46" s="58"/>
      <c r="H46" s="57"/>
      <c r="I46" s="58"/>
      <c r="J46" s="57"/>
      <c r="K46" s="58"/>
      <c r="L46" s="101"/>
    </row>
    <row r="47" spans="1:12" s="3" customFormat="1" ht="12.75" customHeight="1" x14ac:dyDescent="0.15">
      <c r="A47" s="23" t="s">
        <v>12</v>
      </c>
      <c r="B47" s="41"/>
      <c r="C47" s="51"/>
      <c r="D47" s="12"/>
      <c r="E47" s="52"/>
      <c r="F47" s="51"/>
      <c r="G47" s="52"/>
      <c r="H47" s="51"/>
      <c r="I47" s="52"/>
      <c r="J47" s="51"/>
      <c r="K47" s="52"/>
      <c r="L47" s="82"/>
    </row>
    <row r="48" spans="1:12" s="3" customFormat="1" ht="12.75" customHeight="1" x14ac:dyDescent="0.15">
      <c r="A48" s="30" t="s">
        <v>44</v>
      </c>
      <c r="B48" s="41" t="s">
        <v>45</v>
      </c>
      <c r="C48" s="51">
        <f t="shared" ref="C48:K52" si="14">SUM(C54,C60,C66)</f>
        <v>11307</v>
      </c>
      <c r="D48" s="12">
        <f t="shared" si="14"/>
        <v>11685</v>
      </c>
      <c r="E48" s="52">
        <f t="shared" si="14"/>
        <v>11900</v>
      </c>
      <c r="F48" s="51">
        <f t="shared" si="14"/>
        <v>11910</v>
      </c>
      <c r="G48" s="52">
        <f t="shared" si="14"/>
        <v>12009</v>
      </c>
      <c r="H48" s="51">
        <f t="shared" si="14"/>
        <v>11945</v>
      </c>
      <c r="I48" s="52">
        <f t="shared" si="14"/>
        <v>12090</v>
      </c>
      <c r="J48" s="51">
        <f t="shared" si="14"/>
        <v>11980</v>
      </c>
      <c r="K48" s="52">
        <f t="shared" si="14"/>
        <v>12180</v>
      </c>
      <c r="L48" s="82"/>
    </row>
    <row r="49" spans="1:12" s="3" customFormat="1" ht="12.75" customHeight="1" x14ac:dyDescent="0.15">
      <c r="A49" s="32" t="s">
        <v>46</v>
      </c>
      <c r="B49" s="41" t="s">
        <v>45</v>
      </c>
      <c r="C49" s="51">
        <f t="shared" si="14"/>
        <v>4404</v>
      </c>
      <c r="D49" s="12">
        <f t="shared" si="14"/>
        <v>4452</v>
      </c>
      <c r="E49" s="52">
        <f t="shared" si="14"/>
        <v>4471</v>
      </c>
      <c r="F49" s="51">
        <f t="shared" si="14"/>
        <v>4523</v>
      </c>
      <c r="G49" s="52">
        <f t="shared" si="14"/>
        <v>4530</v>
      </c>
      <c r="H49" s="51">
        <f t="shared" si="14"/>
        <v>4528</v>
      </c>
      <c r="I49" s="52">
        <f t="shared" si="14"/>
        <v>4544</v>
      </c>
      <c r="J49" s="51">
        <f t="shared" si="14"/>
        <v>4536</v>
      </c>
      <c r="K49" s="52">
        <f t="shared" si="14"/>
        <v>4616</v>
      </c>
      <c r="L49" s="82"/>
    </row>
    <row r="50" spans="1:12" s="3" customFormat="1" ht="12.75" customHeight="1" x14ac:dyDescent="0.15">
      <c r="A50" s="30" t="s">
        <v>47</v>
      </c>
      <c r="B50" s="41" t="s">
        <v>45</v>
      </c>
      <c r="C50" s="51">
        <f t="shared" si="14"/>
        <v>196</v>
      </c>
      <c r="D50" s="12">
        <f t="shared" si="14"/>
        <v>182</v>
      </c>
      <c r="E50" s="52">
        <f t="shared" si="14"/>
        <v>170</v>
      </c>
      <c r="F50" s="51">
        <f t="shared" si="14"/>
        <v>155</v>
      </c>
      <c r="G50" s="52">
        <f t="shared" si="14"/>
        <v>160</v>
      </c>
      <c r="H50" s="51">
        <f t="shared" si="14"/>
        <v>145</v>
      </c>
      <c r="I50" s="52">
        <f t="shared" si="14"/>
        <v>155</v>
      </c>
      <c r="J50" s="51">
        <f t="shared" si="14"/>
        <v>136</v>
      </c>
      <c r="K50" s="52">
        <f t="shared" si="14"/>
        <v>150</v>
      </c>
      <c r="L50" s="82"/>
    </row>
    <row r="51" spans="1:12" s="3" customFormat="1" ht="12.75" customHeight="1" x14ac:dyDescent="0.15">
      <c r="A51" s="30" t="s">
        <v>48</v>
      </c>
      <c r="B51" s="41" t="s">
        <v>45</v>
      </c>
      <c r="C51" s="51">
        <f t="shared" si="14"/>
        <v>3518</v>
      </c>
      <c r="D51" s="12">
        <f t="shared" si="14"/>
        <v>3034</v>
      </c>
      <c r="E51" s="52">
        <f t="shared" si="14"/>
        <v>2650</v>
      </c>
      <c r="F51" s="51">
        <f t="shared" si="14"/>
        <v>2440</v>
      </c>
      <c r="G51" s="52">
        <f t="shared" si="14"/>
        <v>2570</v>
      </c>
      <c r="H51" s="51">
        <f t="shared" si="14"/>
        <v>2300</v>
      </c>
      <c r="I51" s="52">
        <f t="shared" si="14"/>
        <v>2490</v>
      </c>
      <c r="J51" s="51">
        <f t="shared" si="14"/>
        <v>2160</v>
      </c>
      <c r="K51" s="52">
        <f t="shared" si="14"/>
        <v>2410</v>
      </c>
      <c r="L51" s="82"/>
    </row>
    <row r="52" spans="1:12" s="3" customFormat="1" ht="12.75" customHeight="1" x14ac:dyDescent="0.15">
      <c r="A52" s="30" t="s">
        <v>49</v>
      </c>
      <c r="B52" s="41" t="s">
        <v>45</v>
      </c>
      <c r="C52" s="59">
        <f t="shared" si="14"/>
        <v>29370</v>
      </c>
      <c r="D52" s="17">
        <f t="shared" si="14"/>
        <v>27595</v>
      </c>
      <c r="E52" s="60">
        <f t="shared" si="14"/>
        <v>25600</v>
      </c>
      <c r="F52" s="59">
        <f t="shared" si="14"/>
        <v>25400</v>
      </c>
      <c r="G52" s="60">
        <f t="shared" si="14"/>
        <v>25700</v>
      </c>
      <c r="H52" s="59">
        <f t="shared" si="14"/>
        <v>25200</v>
      </c>
      <c r="I52" s="60">
        <f t="shared" si="14"/>
        <v>25600</v>
      </c>
      <c r="J52" s="59">
        <f t="shared" si="14"/>
        <v>25000</v>
      </c>
      <c r="K52" s="60">
        <f t="shared" si="14"/>
        <v>25500</v>
      </c>
      <c r="L52" s="82"/>
    </row>
    <row r="53" spans="1:12" s="2" customFormat="1" ht="12.75" customHeight="1" x14ac:dyDescent="0.15">
      <c r="A53" s="23" t="s">
        <v>18</v>
      </c>
      <c r="B53" s="42"/>
      <c r="C53" s="53"/>
      <c r="D53" s="13"/>
      <c r="E53" s="54"/>
      <c r="F53" s="53"/>
      <c r="G53" s="54"/>
      <c r="H53" s="53"/>
      <c r="I53" s="54"/>
      <c r="J53" s="53"/>
      <c r="K53" s="54"/>
      <c r="L53" s="82"/>
    </row>
    <row r="54" spans="1:12" s="2" customFormat="1" ht="12.75" customHeight="1" x14ac:dyDescent="0.15">
      <c r="A54" s="31" t="s">
        <v>44</v>
      </c>
      <c r="B54" s="42" t="s">
        <v>45</v>
      </c>
      <c r="C54" s="105">
        <v>10798</v>
      </c>
      <c r="D54" s="106">
        <v>11029</v>
      </c>
      <c r="E54" s="91">
        <v>11290</v>
      </c>
      <c r="F54" s="89">
        <v>11350</v>
      </c>
      <c r="G54" s="91">
        <v>11409</v>
      </c>
      <c r="H54" s="89">
        <v>11400</v>
      </c>
      <c r="I54" s="91">
        <v>11500</v>
      </c>
      <c r="J54" s="89">
        <v>11450</v>
      </c>
      <c r="K54" s="91">
        <v>11600</v>
      </c>
      <c r="L54" s="82"/>
    </row>
    <row r="55" spans="1:12" s="2" customFormat="1" ht="12.75" customHeight="1" x14ac:dyDescent="0.15">
      <c r="A55" s="33" t="s">
        <v>46</v>
      </c>
      <c r="B55" s="42" t="s">
        <v>45</v>
      </c>
      <c r="C55" s="105">
        <v>4258</v>
      </c>
      <c r="D55" s="106">
        <v>4318</v>
      </c>
      <c r="E55" s="91">
        <v>4347</v>
      </c>
      <c r="F55" s="89">
        <v>4408</v>
      </c>
      <c r="G55" s="91">
        <v>4411</v>
      </c>
      <c r="H55" s="89">
        <v>4418</v>
      </c>
      <c r="I55" s="91">
        <v>4426</v>
      </c>
      <c r="J55" s="89">
        <v>4433</v>
      </c>
      <c r="K55" s="91">
        <v>4500</v>
      </c>
      <c r="L55" s="82"/>
    </row>
    <row r="56" spans="1:12" s="2" customFormat="1" ht="12.75" customHeight="1" x14ac:dyDescent="0.15">
      <c r="A56" s="31" t="s">
        <v>47</v>
      </c>
      <c r="B56" s="42" t="s">
        <v>45</v>
      </c>
      <c r="C56" s="105">
        <v>0</v>
      </c>
      <c r="D56" s="106">
        <v>0</v>
      </c>
      <c r="E56" s="91"/>
      <c r="F56" s="89"/>
      <c r="G56" s="91"/>
      <c r="H56" s="89"/>
      <c r="I56" s="91"/>
      <c r="J56" s="89"/>
      <c r="K56" s="91"/>
      <c r="L56" s="82"/>
    </row>
    <row r="57" spans="1:12" s="2" customFormat="1" ht="12.75" customHeight="1" x14ac:dyDescent="0.15">
      <c r="A57" s="31" t="s">
        <v>48</v>
      </c>
      <c r="B57" s="42" t="s">
        <v>45</v>
      </c>
      <c r="C57" s="105">
        <v>0</v>
      </c>
      <c r="D57" s="106">
        <v>0</v>
      </c>
      <c r="E57" s="91"/>
      <c r="F57" s="89"/>
      <c r="G57" s="91"/>
      <c r="H57" s="89"/>
      <c r="I57" s="91"/>
      <c r="J57" s="89"/>
      <c r="K57" s="91"/>
      <c r="L57" s="82"/>
    </row>
    <row r="58" spans="1:12" s="2" customFormat="1" ht="12.75" customHeight="1" x14ac:dyDescent="0.15">
      <c r="A58" s="31" t="s">
        <v>49</v>
      </c>
      <c r="B58" s="42" t="s">
        <v>45</v>
      </c>
      <c r="C58" s="105">
        <v>0</v>
      </c>
      <c r="D58" s="106">
        <v>0</v>
      </c>
      <c r="E58" s="91"/>
      <c r="F58" s="89"/>
      <c r="G58" s="91"/>
      <c r="H58" s="89"/>
      <c r="I58" s="91"/>
      <c r="J58" s="89"/>
      <c r="K58" s="91"/>
      <c r="L58" s="82"/>
    </row>
    <row r="59" spans="1:12" s="2" customFormat="1" ht="12.75" customHeight="1" x14ac:dyDescent="0.15">
      <c r="A59" s="23" t="s">
        <v>19</v>
      </c>
      <c r="B59" s="42"/>
      <c r="C59" s="53"/>
      <c r="D59" s="13"/>
      <c r="E59" s="54"/>
      <c r="F59" s="53"/>
      <c r="G59" s="54"/>
      <c r="H59" s="53"/>
      <c r="I59" s="54"/>
      <c r="J59" s="53"/>
      <c r="K59" s="54"/>
      <c r="L59" s="82"/>
    </row>
    <row r="60" spans="1:12" s="2" customFormat="1" ht="12.75" customHeight="1" x14ac:dyDescent="0.15">
      <c r="A60" s="31" t="s">
        <v>44</v>
      </c>
      <c r="B60" s="42" t="s">
        <v>45</v>
      </c>
      <c r="C60" s="105">
        <v>470</v>
      </c>
      <c r="D60" s="106">
        <v>544</v>
      </c>
      <c r="E60" s="91">
        <v>520</v>
      </c>
      <c r="F60" s="89">
        <v>490</v>
      </c>
      <c r="G60" s="91">
        <v>510</v>
      </c>
      <c r="H60" s="89">
        <v>475</v>
      </c>
      <c r="I60" s="91">
        <v>500</v>
      </c>
      <c r="J60" s="89">
        <v>460</v>
      </c>
      <c r="K60" s="91">
        <v>490</v>
      </c>
      <c r="L60" s="82"/>
    </row>
    <row r="61" spans="1:12" s="2" customFormat="1" ht="12.75" customHeight="1" x14ac:dyDescent="0.15">
      <c r="A61" s="33" t="s">
        <v>46</v>
      </c>
      <c r="B61" s="42" t="s">
        <v>45</v>
      </c>
      <c r="C61" s="105">
        <v>146</v>
      </c>
      <c r="D61" s="106">
        <v>134</v>
      </c>
      <c r="E61" s="91">
        <v>124</v>
      </c>
      <c r="F61" s="89">
        <v>115</v>
      </c>
      <c r="G61" s="91">
        <v>119</v>
      </c>
      <c r="H61" s="89">
        <v>110</v>
      </c>
      <c r="I61" s="91">
        <v>118</v>
      </c>
      <c r="J61" s="89">
        <v>103</v>
      </c>
      <c r="K61" s="91">
        <v>116</v>
      </c>
      <c r="L61" s="82"/>
    </row>
    <row r="62" spans="1:12" s="2" customFormat="1" ht="12.75" customHeight="1" x14ac:dyDescent="0.15">
      <c r="A62" s="31" t="s">
        <v>47</v>
      </c>
      <c r="B62" s="42" t="s">
        <v>45</v>
      </c>
      <c r="C62" s="105">
        <v>196</v>
      </c>
      <c r="D62" s="106">
        <v>182</v>
      </c>
      <c r="E62" s="91">
        <v>170</v>
      </c>
      <c r="F62" s="89">
        <v>155</v>
      </c>
      <c r="G62" s="91">
        <v>160</v>
      </c>
      <c r="H62" s="89">
        <v>145</v>
      </c>
      <c r="I62" s="91">
        <v>155</v>
      </c>
      <c r="J62" s="89">
        <v>136</v>
      </c>
      <c r="K62" s="91">
        <v>150</v>
      </c>
      <c r="L62" s="82"/>
    </row>
    <row r="63" spans="1:12" s="2" customFormat="1" ht="12.75" customHeight="1" x14ac:dyDescent="0.15">
      <c r="A63" s="31" t="s">
        <v>48</v>
      </c>
      <c r="B63" s="42" t="s">
        <v>45</v>
      </c>
      <c r="C63" s="105">
        <v>2990</v>
      </c>
      <c r="D63" s="106">
        <v>2632</v>
      </c>
      <c r="E63" s="91">
        <v>2300</v>
      </c>
      <c r="F63" s="89">
        <v>2100</v>
      </c>
      <c r="G63" s="91">
        <v>2200</v>
      </c>
      <c r="H63" s="89">
        <v>1950</v>
      </c>
      <c r="I63" s="91">
        <v>2100</v>
      </c>
      <c r="J63" s="89">
        <v>1800</v>
      </c>
      <c r="K63" s="91">
        <v>2000</v>
      </c>
      <c r="L63" s="82"/>
    </row>
    <row r="64" spans="1:12" s="2" customFormat="1" ht="12.75" customHeight="1" x14ac:dyDescent="0.15">
      <c r="A64" s="31" t="s">
        <v>49</v>
      </c>
      <c r="B64" s="42" t="s">
        <v>45</v>
      </c>
      <c r="C64" s="105">
        <v>29370</v>
      </c>
      <c r="D64" s="106">
        <v>27595</v>
      </c>
      <c r="E64" s="91">
        <v>25600</v>
      </c>
      <c r="F64" s="89">
        <v>25400</v>
      </c>
      <c r="G64" s="91">
        <v>25700</v>
      </c>
      <c r="H64" s="89">
        <v>25200</v>
      </c>
      <c r="I64" s="91">
        <v>25600</v>
      </c>
      <c r="J64" s="89">
        <v>25000</v>
      </c>
      <c r="K64" s="91">
        <v>25500</v>
      </c>
      <c r="L64" s="82"/>
    </row>
    <row r="65" spans="1:12" s="2" customFormat="1" ht="18" customHeight="1" x14ac:dyDescent="0.15">
      <c r="A65" s="23" t="s">
        <v>20</v>
      </c>
      <c r="B65" s="42"/>
      <c r="C65" s="53"/>
      <c r="D65" s="13"/>
      <c r="E65" s="54"/>
      <c r="F65" s="53"/>
      <c r="G65" s="54"/>
      <c r="H65" s="53"/>
      <c r="I65" s="54"/>
      <c r="J65" s="53"/>
      <c r="K65" s="54"/>
      <c r="L65" s="82"/>
    </row>
    <row r="66" spans="1:12" s="2" customFormat="1" ht="12.75" customHeight="1" x14ac:dyDescent="0.15">
      <c r="A66" s="31" t="s">
        <v>44</v>
      </c>
      <c r="B66" s="42" t="s">
        <v>45</v>
      </c>
      <c r="C66" s="105">
        <v>39</v>
      </c>
      <c r="D66" s="106">
        <v>112</v>
      </c>
      <c r="E66" s="91">
        <v>90</v>
      </c>
      <c r="F66" s="89">
        <v>70</v>
      </c>
      <c r="G66" s="91">
        <v>90</v>
      </c>
      <c r="H66" s="89">
        <v>70</v>
      </c>
      <c r="I66" s="91">
        <v>90</v>
      </c>
      <c r="J66" s="89">
        <v>70</v>
      </c>
      <c r="K66" s="91">
        <v>90</v>
      </c>
      <c r="L66" s="82"/>
    </row>
    <row r="67" spans="1:12" s="2" customFormat="1" ht="12.75" customHeight="1" x14ac:dyDescent="0.15">
      <c r="A67" s="33" t="s">
        <v>46</v>
      </c>
      <c r="B67" s="42" t="s">
        <v>45</v>
      </c>
      <c r="C67" s="105">
        <v>0</v>
      </c>
      <c r="D67" s="106">
        <v>0</v>
      </c>
      <c r="E67" s="91"/>
      <c r="F67" s="89"/>
      <c r="G67" s="91"/>
      <c r="H67" s="89"/>
      <c r="I67" s="91"/>
      <c r="J67" s="89"/>
      <c r="K67" s="91"/>
      <c r="L67" s="82"/>
    </row>
    <row r="68" spans="1:12" s="2" customFormat="1" ht="12.75" customHeight="1" x14ac:dyDescent="0.15">
      <c r="A68" s="31" t="s">
        <v>47</v>
      </c>
      <c r="B68" s="42" t="s">
        <v>45</v>
      </c>
      <c r="C68" s="105">
        <v>0</v>
      </c>
      <c r="D68" s="106">
        <v>0</v>
      </c>
      <c r="E68" s="91"/>
      <c r="F68" s="89"/>
      <c r="G68" s="91"/>
      <c r="H68" s="89"/>
      <c r="I68" s="91"/>
      <c r="J68" s="89"/>
      <c r="K68" s="91"/>
      <c r="L68" s="82"/>
    </row>
    <row r="69" spans="1:12" s="2" customFormat="1" ht="12.75" customHeight="1" x14ac:dyDescent="0.15">
      <c r="A69" s="31" t="s">
        <v>48</v>
      </c>
      <c r="B69" s="42" t="s">
        <v>45</v>
      </c>
      <c r="C69" s="105">
        <v>528</v>
      </c>
      <c r="D69" s="106">
        <v>402</v>
      </c>
      <c r="E69" s="91">
        <v>350</v>
      </c>
      <c r="F69" s="89">
        <v>340</v>
      </c>
      <c r="G69" s="91">
        <v>370</v>
      </c>
      <c r="H69" s="89">
        <v>350</v>
      </c>
      <c r="I69" s="91">
        <v>390</v>
      </c>
      <c r="J69" s="89">
        <v>360</v>
      </c>
      <c r="K69" s="91">
        <v>410</v>
      </c>
      <c r="L69" s="82"/>
    </row>
    <row r="70" spans="1:12" s="2" customFormat="1" ht="13.5" customHeight="1" x14ac:dyDescent="0.15">
      <c r="A70" s="43" t="s">
        <v>49</v>
      </c>
      <c r="B70" s="44" t="s">
        <v>45</v>
      </c>
      <c r="C70" s="107">
        <v>0</v>
      </c>
      <c r="D70" s="108">
        <v>0</v>
      </c>
      <c r="E70" s="109"/>
      <c r="F70" s="110"/>
      <c r="G70" s="109"/>
      <c r="H70" s="110"/>
      <c r="I70" s="109"/>
      <c r="J70" s="110"/>
      <c r="K70" s="109"/>
      <c r="L70" s="100"/>
    </row>
    <row r="71" spans="1:12" s="2" customFormat="1" ht="12.75" customHeight="1" x14ac:dyDescent="0.15">
      <c r="A71" s="39" t="s">
        <v>50</v>
      </c>
      <c r="B71" s="40"/>
      <c r="C71" s="57"/>
      <c r="D71" s="61"/>
      <c r="E71" s="58"/>
      <c r="F71" s="57"/>
      <c r="G71" s="58"/>
      <c r="H71" s="57"/>
      <c r="I71" s="58"/>
      <c r="J71" s="57"/>
      <c r="K71" s="58"/>
      <c r="L71" s="101"/>
    </row>
    <row r="72" spans="1:12" s="3" customFormat="1" ht="12.75" customHeight="1" x14ac:dyDescent="0.15">
      <c r="A72" s="23" t="s">
        <v>12</v>
      </c>
      <c r="B72" s="41"/>
      <c r="C72" s="48"/>
      <c r="D72" s="4"/>
      <c r="E72" s="49"/>
      <c r="F72" s="48"/>
      <c r="G72" s="49"/>
      <c r="H72" s="48"/>
      <c r="I72" s="49"/>
      <c r="J72" s="48"/>
      <c r="K72" s="49"/>
      <c r="L72" s="82"/>
    </row>
    <row r="73" spans="1:12" s="3" customFormat="1" ht="12.75" customHeight="1" x14ac:dyDescent="0.15">
      <c r="A73" s="30" t="s">
        <v>51</v>
      </c>
      <c r="B73" s="41" t="s">
        <v>52</v>
      </c>
      <c r="C73" s="48">
        <f t="shared" ref="C73:K78" si="15">SUM(C80,C87,C94)</f>
        <v>54652.999999999993</v>
      </c>
      <c r="D73" s="4">
        <f t="shared" si="15"/>
        <v>49579.161</v>
      </c>
      <c r="E73" s="49">
        <f t="shared" si="15"/>
        <v>48807</v>
      </c>
      <c r="F73" s="48">
        <f t="shared" si="15"/>
        <v>49565</v>
      </c>
      <c r="G73" s="49">
        <f t="shared" si="15"/>
        <v>50553</v>
      </c>
      <c r="H73" s="48">
        <f t="shared" si="15"/>
        <v>50269.3</v>
      </c>
      <c r="I73" s="49">
        <f t="shared" si="15"/>
        <v>51646.000000000007</v>
      </c>
      <c r="J73" s="48">
        <f t="shared" si="15"/>
        <v>50869</v>
      </c>
      <c r="K73" s="49">
        <f t="shared" si="15"/>
        <v>52868.999999999993</v>
      </c>
      <c r="L73" s="82"/>
    </row>
    <row r="74" spans="1:12" s="3" customFormat="1" ht="12.75" customHeight="1" x14ac:dyDescent="0.15">
      <c r="A74" s="30" t="s">
        <v>53</v>
      </c>
      <c r="B74" s="41" t="s">
        <v>52</v>
      </c>
      <c r="C74" s="48">
        <f t="shared" si="15"/>
        <v>3317.4</v>
      </c>
      <c r="D74" s="4">
        <f t="shared" si="15"/>
        <v>3176.03</v>
      </c>
      <c r="E74" s="49">
        <f t="shared" si="15"/>
        <v>3015</v>
      </c>
      <c r="F74" s="48">
        <f t="shared" si="15"/>
        <v>2865</v>
      </c>
      <c r="G74" s="49">
        <f t="shared" si="15"/>
        <v>2918</v>
      </c>
      <c r="H74" s="48">
        <f t="shared" si="15"/>
        <v>2735</v>
      </c>
      <c r="I74" s="49">
        <f t="shared" si="15"/>
        <v>2818</v>
      </c>
      <c r="J74" s="48">
        <f t="shared" si="15"/>
        <v>2615</v>
      </c>
      <c r="K74" s="49">
        <f t="shared" si="15"/>
        <v>2718</v>
      </c>
      <c r="L74" s="82"/>
    </row>
    <row r="75" spans="1:12" s="3" customFormat="1" ht="12.75" customHeight="1" x14ac:dyDescent="0.15">
      <c r="A75" s="30" t="s">
        <v>54</v>
      </c>
      <c r="B75" s="41" t="s">
        <v>52</v>
      </c>
      <c r="C75" s="48">
        <f t="shared" si="15"/>
        <v>1520.6</v>
      </c>
      <c r="D75" s="4">
        <f t="shared" si="15"/>
        <v>1337.865</v>
      </c>
      <c r="E75" s="49">
        <f t="shared" si="15"/>
        <v>1316</v>
      </c>
      <c r="F75" s="48">
        <f t="shared" si="15"/>
        <v>1266</v>
      </c>
      <c r="G75" s="49">
        <f t="shared" si="15"/>
        <v>1298</v>
      </c>
      <c r="H75" s="48">
        <f t="shared" si="15"/>
        <v>1236</v>
      </c>
      <c r="I75" s="49">
        <f t="shared" si="15"/>
        <v>1278</v>
      </c>
      <c r="J75" s="48">
        <f t="shared" si="15"/>
        <v>1216</v>
      </c>
      <c r="K75" s="49">
        <f t="shared" si="15"/>
        <v>1268</v>
      </c>
      <c r="L75" s="82"/>
    </row>
    <row r="76" spans="1:12" s="3" customFormat="1" ht="12.75" customHeight="1" x14ac:dyDescent="0.15">
      <c r="A76" s="30" t="s">
        <v>55</v>
      </c>
      <c r="B76" s="41" t="s">
        <v>52</v>
      </c>
      <c r="C76" s="48">
        <f t="shared" si="15"/>
        <v>1960</v>
      </c>
      <c r="D76" s="4">
        <f t="shared" si="15"/>
        <v>2011</v>
      </c>
      <c r="E76" s="49">
        <f t="shared" si="15"/>
        <v>2008</v>
      </c>
      <c r="F76" s="48">
        <f t="shared" si="15"/>
        <v>2018.1</v>
      </c>
      <c r="G76" s="49">
        <f t="shared" si="15"/>
        <v>2038.3</v>
      </c>
      <c r="H76" s="48">
        <f t="shared" si="15"/>
        <v>2028.2</v>
      </c>
      <c r="I76" s="49">
        <f t="shared" si="15"/>
        <v>2078.5</v>
      </c>
      <c r="J76" s="48">
        <f t="shared" si="15"/>
        <v>2033.4</v>
      </c>
      <c r="K76" s="49">
        <f t="shared" si="15"/>
        <v>2118.8000000000002</v>
      </c>
      <c r="L76" s="82"/>
    </row>
    <row r="77" spans="1:12" s="3" customFormat="1" ht="12.75" customHeight="1" x14ac:dyDescent="0.15">
      <c r="A77" s="30" t="s">
        <v>56</v>
      </c>
      <c r="B77" s="41" t="s">
        <v>52</v>
      </c>
      <c r="C77" s="48">
        <f t="shared" si="15"/>
        <v>38147</v>
      </c>
      <c r="D77" s="4">
        <f t="shared" si="15"/>
        <v>41348</v>
      </c>
      <c r="E77" s="49">
        <f t="shared" si="15"/>
        <v>41508.120000000003</v>
      </c>
      <c r="F77" s="48">
        <f t="shared" si="15"/>
        <v>42017.737999999998</v>
      </c>
      <c r="G77" s="49">
        <f t="shared" si="15"/>
        <v>42639.6</v>
      </c>
      <c r="H77" s="48">
        <f t="shared" si="15"/>
        <v>42182.85</v>
      </c>
      <c r="I77" s="49">
        <f t="shared" si="15"/>
        <v>43118.207999999999</v>
      </c>
      <c r="J77" s="48">
        <f t="shared" si="15"/>
        <v>42555.199999999997</v>
      </c>
      <c r="K77" s="49">
        <f t="shared" si="15"/>
        <v>43720</v>
      </c>
      <c r="L77" s="82"/>
    </row>
    <row r="78" spans="1:12" s="3" customFormat="1" ht="12.75" customHeight="1" x14ac:dyDescent="0.15">
      <c r="A78" s="30" t="s">
        <v>57</v>
      </c>
      <c r="B78" s="41" t="s">
        <v>58</v>
      </c>
      <c r="C78" s="48">
        <f t="shared" si="15"/>
        <v>4072</v>
      </c>
      <c r="D78" s="4">
        <f t="shared" si="15"/>
        <v>3961</v>
      </c>
      <c r="E78" s="49">
        <f t="shared" si="15"/>
        <v>3800</v>
      </c>
      <c r="F78" s="48">
        <f t="shared" si="15"/>
        <v>3700</v>
      </c>
      <c r="G78" s="49">
        <f t="shared" si="15"/>
        <v>3730</v>
      </c>
      <c r="H78" s="48">
        <f t="shared" si="15"/>
        <v>3600</v>
      </c>
      <c r="I78" s="49">
        <f t="shared" si="15"/>
        <v>3650</v>
      </c>
      <c r="J78" s="48">
        <f t="shared" si="15"/>
        <v>3550</v>
      </c>
      <c r="K78" s="49">
        <f t="shared" si="15"/>
        <v>3600</v>
      </c>
      <c r="L78" s="82"/>
    </row>
    <row r="79" spans="1:12" s="2" customFormat="1" ht="12.75" customHeight="1" x14ac:dyDescent="0.15">
      <c r="A79" s="23" t="s">
        <v>18</v>
      </c>
      <c r="B79" s="42"/>
      <c r="C79" s="55"/>
      <c r="D79" s="5"/>
      <c r="E79" s="50"/>
      <c r="F79" s="55"/>
      <c r="G79" s="50"/>
      <c r="H79" s="55"/>
      <c r="I79" s="50"/>
      <c r="J79" s="55"/>
      <c r="K79" s="50"/>
      <c r="L79" s="82"/>
    </row>
    <row r="80" spans="1:12" s="2" customFormat="1" ht="12.75" customHeight="1" x14ac:dyDescent="0.15">
      <c r="A80" s="31" t="s">
        <v>51</v>
      </c>
      <c r="B80" s="42" t="s">
        <v>52</v>
      </c>
      <c r="C80" s="85">
        <v>53400.2</v>
      </c>
      <c r="D80" s="111">
        <v>48847.911999999997</v>
      </c>
      <c r="E80" s="88">
        <v>47286</v>
      </c>
      <c r="F80" s="86">
        <v>47945</v>
      </c>
      <c r="G80" s="88">
        <v>48832</v>
      </c>
      <c r="H80" s="86">
        <v>48499.5</v>
      </c>
      <c r="I80" s="88">
        <v>49725.000000000007</v>
      </c>
      <c r="J80" s="86">
        <v>49050</v>
      </c>
      <c r="K80" s="88">
        <v>50847.999999999993</v>
      </c>
      <c r="L80" s="82"/>
    </row>
    <row r="81" spans="1:12" s="2" customFormat="1" ht="12.75" customHeight="1" x14ac:dyDescent="0.15">
      <c r="A81" s="31" t="s">
        <v>53</v>
      </c>
      <c r="B81" s="42" t="s">
        <v>52</v>
      </c>
      <c r="C81" s="85">
        <v>3</v>
      </c>
      <c r="D81" s="111">
        <v>15</v>
      </c>
      <c r="E81" s="88">
        <v>15</v>
      </c>
      <c r="F81" s="86">
        <v>15</v>
      </c>
      <c r="G81" s="88">
        <v>18</v>
      </c>
      <c r="H81" s="86">
        <v>15</v>
      </c>
      <c r="I81" s="88">
        <v>18</v>
      </c>
      <c r="J81" s="86">
        <v>15</v>
      </c>
      <c r="K81" s="88">
        <v>18</v>
      </c>
      <c r="L81" s="82"/>
    </row>
    <row r="82" spans="1:12" s="2" customFormat="1" ht="12.75" customHeight="1" x14ac:dyDescent="0.15">
      <c r="A82" s="31" t="s">
        <v>54</v>
      </c>
      <c r="B82" s="42" t="s">
        <v>52</v>
      </c>
      <c r="C82" s="85">
        <v>3.5</v>
      </c>
      <c r="D82" s="111">
        <v>16</v>
      </c>
      <c r="E82" s="88">
        <v>16</v>
      </c>
      <c r="F82" s="86">
        <v>16</v>
      </c>
      <c r="G82" s="88">
        <v>18</v>
      </c>
      <c r="H82" s="86">
        <v>16</v>
      </c>
      <c r="I82" s="88">
        <v>18</v>
      </c>
      <c r="J82" s="86">
        <v>16</v>
      </c>
      <c r="K82" s="88">
        <v>18</v>
      </c>
      <c r="L82" s="82"/>
    </row>
    <row r="83" spans="1:12" s="2" customFormat="1" ht="12.75" customHeight="1" x14ac:dyDescent="0.15">
      <c r="A83" s="31" t="s">
        <v>55</v>
      </c>
      <c r="B83" s="42" t="s">
        <v>52</v>
      </c>
      <c r="C83" s="85">
        <v>1256</v>
      </c>
      <c r="D83" s="111">
        <v>1375</v>
      </c>
      <c r="E83" s="88">
        <v>1400</v>
      </c>
      <c r="F83" s="86">
        <v>1430</v>
      </c>
      <c r="G83" s="88">
        <v>1450</v>
      </c>
      <c r="H83" s="86">
        <v>1460</v>
      </c>
      <c r="I83" s="88">
        <v>1500</v>
      </c>
      <c r="J83" s="86">
        <v>1480</v>
      </c>
      <c r="K83" s="88">
        <v>1550</v>
      </c>
      <c r="L83" s="82"/>
    </row>
    <row r="84" spans="1:12" s="2" customFormat="1" ht="12.75" customHeight="1" x14ac:dyDescent="0.15">
      <c r="A84" s="31" t="s">
        <v>56</v>
      </c>
      <c r="B84" s="42" t="s">
        <v>52</v>
      </c>
      <c r="C84" s="85">
        <v>36887</v>
      </c>
      <c r="D84" s="111">
        <v>40220</v>
      </c>
      <c r="E84" s="88">
        <v>40458.120000000003</v>
      </c>
      <c r="F84" s="86">
        <v>41037.737999999998</v>
      </c>
      <c r="G84" s="88">
        <v>41619.599999999999</v>
      </c>
      <c r="H84" s="86">
        <v>41242.85</v>
      </c>
      <c r="I84" s="88">
        <v>42103.207999999999</v>
      </c>
      <c r="J84" s="86">
        <v>41670.199999999997</v>
      </c>
      <c r="K84" s="88">
        <v>42720</v>
      </c>
      <c r="L84" s="82"/>
    </row>
    <row r="85" spans="1:12" s="2" customFormat="1" ht="12.75" customHeight="1" x14ac:dyDescent="0.15">
      <c r="A85" s="31" t="s">
        <v>57</v>
      </c>
      <c r="B85" s="42" t="s">
        <v>58</v>
      </c>
      <c r="C85" s="85">
        <v>0</v>
      </c>
      <c r="D85" s="111">
        <v>0</v>
      </c>
      <c r="E85" s="88"/>
      <c r="F85" s="86"/>
      <c r="G85" s="88"/>
      <c r="H85" s="86"/>
      <c r="I85" s="88"/>
      <c r="J85" s="86"/>
      <c r="K85" s="88"/>
      <c r="L85" s="82"/>
    </row>
    <row r="86" spans="1:12" s="2" customFormat="1" ht="12.75" customHeight="1" x14ac:dyDescent="0.15">
      <c r="A86" s="23" t="s">
        <v>19</v>
      </c>
      <c r="B86" s="42"/>
      <c r="C86" s="55"/>
      <c r="D86" s="5"/>
      <c r="E86" s="50"/>
      <c r="F86" s="55"/>
      <c r="G86" s="50"/>
      <c r="H86" s="55"/>
      <c r="I86" s="50"/>
      <c r="J86" s="55"/>
      <c r="K86" s="50"/>
      <c r="L86" s="82"/>
    </row>
    <row r="87" spans="1:12" s="2" customFormat="1" ht="12.75" customHeight="1" x14ac:dyDescent="0.15">
      <c r="A87" s="31" t="s">
        <v>51</v>
      </c>
      <c r="B87" s="42" t="s">
        <v>52</v>
      </c>
      <c r="C87" s="85">
        <v>30.6</v>
      </c>
      <c r="D87" s="111">
        <v>25.849</v>
      </c>
      <c r="E87" s="88">
        <v>21</v>
      </c>
      <c r="F87" s="86">
        <v>20</v>
      </c>
      <c r="G87" s="88">
        <v>21</v>
      </c>
      <c r="H87" s="86">
        <v>19.8</v>
      </c>
      <c r="I87" s="88">
        <v>21</v>
      </c>
      <c r="J87" s="86">
        <v>19</v>
      </c>
      <c r="K87" s="88">
        <v>21</v>
      </c>
      <c r="L87" s="82"/>
    </row>
    <row r="88" spans="1:12" s="2" customFormat="1" ht="12.75" customHeight="1" x14ac:dyDescent="0.15">
      <c r="A88" s="31" t="s">
        <v>53</v>
      </c>
      <c r="B88" s="42" t="s">
        <v>52</v>
      </c>
      <c r="C88" s="85">
        <v>3314.4</v>
      </c>
      <c r="D88" s="111">
        <v>3161.03</v>
      </c>
      <c r="E88" s="88">
        <v>3000</v>
      </c>
      <c r="F88" s="86">
        <v>2850</v>
      </c>
      <c r="G88" s="88">
        <v>2900</v>
      </c>
      <c r="H88" s="86">
        <v>2720</v>
      </c>
      <c r="I88" s="88">
        <v>2800</v>
      </c>
      <c r="J88" s="86">
        <v>2600</v>
      </c>
      <c r="K88" s="88">
        <v>2700</v>
      </c>
      <c r="L88" s="82"/>
    </row>
    <row r="89" spans="1:12" s="2" customFormat="1" ht="12.75" customHeight="1" x14ac:dyDescent="0.15">
      <c r="A89" s="31" t="s">
        <v>54</v>
      </c>
      <c r="B89" s="42" t="s">
        <v>52</v>
      </c>
      <c r="C89" s="85">
        <v>1517.1</v>
      </c>
      <c r="D89" s="111">
        <v>1321.865</v>
      </c>
      <c r="E89" s="88">
        <v>1300</v>
      </c>
      <c r="F89" s="86">
        <v>1250</v>
      </c>
      <c r="G89" s="88">
        <v>1280</v>
      </c>
      <c r="H89" s="86">
        <v>1220</v>
      </c>
      <c r="I89" s="88">
        <v>1260</v>
      </c>
      <c r="J89" s="86">
        <v>1200</v>
      </c>
      <c r="K89" s="88">
        <v>1250</v>
      </c>
      <c r="L89" s="82"/>
    </row>
    <row r="90" spans="1:12" s="2" customFormat="1" ht="12.75" customHeight="1" x14ac:dyDescent="0.15">
      <c r="A90" s="31" t="s">
        <v>55</v>
      </c>
      <c r="B90" s="42" t="s">
        <v>52</v>
      </c>
      <c r="C90" s="85">
        <v>689</v>
      </c>
      <c r="D90" s="111">
        <v>628</v>
      </c>
      <c r="E90" s="88">
        <v>600</v>
      </c>
      <c r="F90" s="86">
        <v>580</v>
      </c>
      <c r="G90" s="88">
        <v>580</v>
      </c>
      <c r="H90" s="86">
        <v>560</v>
      </c>
      <c r="I90" s="88">
        <v>570</v>
      </c>
      <c r="J90" s="86">
        <v>545</v>
      </c>
      <c r="K90" s="88">
        <v>560</v>
      </c>
      <c r="L90" s="82"/>
    </row>
    <row r="91" spans="1:12" s="2" customFormat="1" ht="12.75" customHeight="1" x14ac:dyDescent="0.15">
      <c r="A91" s="31" t="s">
        <v>56</v>
      </c>
      <c r="B91" s="42" t="s">
        <v>52</v>
      </c>
      <c r="C91" s="85">
        <v>1260</v>
      </c>
      <c r="D91" s="111">
        <v>1128</v>
      </c>
      <c r="E91" s="88">
        <v>1050</v>
      </c>
      <c r="F91" s="86">
        <v>980</v>
      </c>
      <c r="G91" s="88">
        <v>1020</v>
      </c>
      <c r="H91" s="86">
        <v>940</v>
      </c>
      <c r="I91" s="88">
        <v>1015</v>
      </c>
      <c r="J91" s="86">
        <v>885</v>
      </c>
      <c r="K91" s="88">
        <v>1000</v>
      </c>
      <c r="L91" s="82"/>
    </row>
    <row r="92" spans="1:12" s="2" customFormat="1" ht="12.75" customHeight="1" x14ac:dyDescent="0.15">
      <c r="A92" s="31" t="s">
        <v>57</v>
      </c>
      <c r="B92" s="42" t="s">
        <v>58</v>
      </c>
      <c r="C92" s="112">
        <v>4072</v>
      </c>
      <c r="D92" s="113">
        <v>3961</v>
      </c>
      <c r="E92" s="114">
        <v>3800</v>
      </c>
      <c r="F92" s="115">
        <v>3700</v>
      </c>
      <c r="G92" s="114">
        <v>3730</v>
      </c>
      <c r="H92" s="115">
        <v>3600</v>
      </c>
      <c r="I92" s="114">
        <v>3650</v>
      </c>
      <c r="J92" s="115">
        <v>3550</v>
      </c>
      <c r="K92" s="114">
        <v>3600</v>
      </c>
      <c r="L92" s="82"/>
    </row>
    <row r="93" spans="1:12" s="2" customFormat="1" ht="18" customHeight="1" x14ac:dyDescent="0.15">
      <c r="A93" s="23" t="s">
        <v>20</v>
      </c>
      <c r="B93" s="42"/>
      <c r="C93" s="55"/>
      <c r="D93" s="5"/>
      <c r="E93" s="50"/>
      <c r="F93" s="55"/>
      <c r="G93" s="50"/>
      <c r="H93" s="55"/>
      <c r="I93" s="50"/>
      <c r="J93" s="55"/>
      <c r="K93" s="50"/>
      <c r="L93" s="82"/>
    </row>
    <row r="94" spans="1:12" s="2" customFormat="1" ht="12.75" customHeight="1" x14ac:dyDescent="0.15">
      <c r="A94" s="31" t="s">
        <v>51</v>
      </c>
      <c r="B94" s="42" t="s">
        <v>52</v>
      </c>
      <c r="C94" s="85">
        <v>1222.2</v>
      </c>
      <c r="D94" s="111">
        <v>705.4</v>
      </c>
      <c r="E94" s="88">
        <v>1500</v>
      </c>
      <c r="F94" s="86">
        <v>1600</v>
      </c>
      <c r="G94" s="88">
        <v>1700</v>
      </c>
      <c r="H94" s="86">
        <v>1750</v>
      </c>
      <c r="I94" s="88">
        <v>1900</v>
      </c>
      <c r="J94" s="86">
        <v>1800</v>
      </c>
      <c r="K94" s="88">
        <v>2000</v>
      </c>
      <c r="L94" s="82"/>
    </row>
    <row r="95" spans="1:12" s="2" customFormat="1" ht="12.75" customHeight="1" x14ac:dyDescent="0.15">
      <c r="A95" s="31" t="s">
        <v>53</v>
      </c>
      <c r="B95" s="42" t="s">
        <v>52</v>
      </c>
      <c r="C95" s="85">
        <v>0</v>
      </c>
      <c r="D95" s="111">
        <v>0</v>
      </c>
      <c r="E95" s="88"/>
      <c r="F95" s="86"/>
      <c r="G95" s="88"/>
      <c r="H95" s="86"/>
      <c r="I95" s="88"/>
      <c r="J95" s="86"/>
      <c r="K95" s="88"/>
      <c r="L95" s="82"/>
    </row>
    <row r="96" spans="1:12" s="2" customFormat="1" ht="12.75" customHeight="1" x14ac:dyDescent="0.15">
      <c r="A96" s="31" t="s">
        <v>54</v>
      </c>
      <c r="B96" s="42" t="s">
        <v>52</v>
      </c>
      <c r="C96" s="85">
        <v>0</v>
      </c>
      <c r="D96" s="111">
        <v>0</v>
      </c>
      <c r="E96" s="88"/>
      <c r="F96" s="86"/>
      <c r="G96" s="88"/>
      <c r="H96" s="86"/>
      <c r="I96" s="88"/>
      <c r="J96" s="86"/>
      <c r="K96" s="88"/>
      <c r="L96" s="82"/>
    </row>
    <row r="97" spans="1:12" s="2" customFormat="1" ht="12.75" customHeight="1" x14ac:dyDescent="0.15">
      <c r="A97" s="31" t="s">
        <v>55</v>
      </c>
      <c r="B97" s="42" t="s">
        <v>52</v>
      </c>
      <c r="C97" s="85">
        <v>15</v>
      </c>
      <c r="D97" s="111">
        <v>8</v>
      </c>
      <c r="E97" s="88">
        <v>8</v>
      </c>
      <c r="F97" s="86">
        <v>8.1</v>
      </c>
      <c r="G97" s="88">
        <v>8.3000000000000007</v>
      </c>
      <c r="H97" s="86">
        <v>8.1999999999999993</v>
      </c>
      <c r="I97" s="88">
        <v>8.5</v>
      </c>
      <c r="J97" s="86">
        <v>8.4</v>
      </c>
      <c r="K97" s="88">
        <v>8.8000000000000007</v>
      </c>
      <c r="L97" s="82"/>
    </row>
    <row r="98" spans="1:12" s="2" customFormat="1" ht="12.75" customHeight="1" x14ac:dyDescent="0.15">
      <c r="A98" s="31" t="s">
        <v>56</v>
      </c>
      <c r="B98" s="42" t="s">
        <v>52</v>
      </c>
      <c r="C98" s="85">
        <v>0</v>
      </c>
      <c r="D98" s="111">
        <v>0</v>
      </c>
      <c r="E98" s="88"/>
      <c r="F98" s="86"/>
      <c r="G98" s="88"/>
      <c r="H98" s="86"/>
      <c r="I98" s="88"/>
      <c r="J98" s="86"/>
      <c r="K98" s="88"/>
      <c r="L98" s="82"/>
    </row>
    <row r="99" spans="1:12" s="2" customFormat="1" ht="12.75" customHeight="1" x14ac:dyDescent="0.15">
      <c r="A99" s="43" t="s">
        <v>57</v>
      </c>
      <c r="B99" s="44" t="s">
        <v>58</v>
      </c>
      <c r="C99" s="116">
        <v>0</v>
      </c>
      <c r="D99" s="117">
        <v>0</v>
      </c>
      <c r="E99" s="118"/>
      <c r="F99" s="119"/>
      <c r="G99" s="118"/>
      <c r="H99" s="119"/>
      <c r="I99" s="118"/>
      <c r="J99" s="119"/>
      <c r="K99" s="118"/>
      <c r="L99" s="100"/>
    </row>
    <row r="100" spans="1:12" s="6" customFormat="1" ht="18" customHeight="1" x14ac:dyDescent="0.15">
      <c r="A100" s="62" t="s">
        <v>59</v>
      </c>
      <c r="B100" s="63"/>
      <c r="C100" s="67"/>
      <c r="D100" s="68"/>
      <c r="E100" s="69"/>
      <c r="F100" s="67"/>
      <c r="G100" s="69"/>
      <c r="H100" s="67"/>
      <c r="I100" s="69"/>
      <c r="J100" s="67"/>
      <c r="K100" s="69"/>
      <c r="L100" s="101"/>
    </row>
    <row r="101" spans="1:12" s="6" customFormat="1" ht="12.75" customHeight="1" x14ac:dyDescent="0.15">
      <c r="A101" s="34" t="s">
        <v>60</v>
      </c>
      <c r="B101" s="64"/>
      <c r="C101" s="70"/>
      <c r="D101" s="14"/>
      <c r="E101" s="71"/>
      <c r="F101" s="70"/>
      <c r="G101" s="71"/>
      <c r="H101" s="70"/>
      <c r="I101" s="71"/>
      <c r="J101" s="70"/>
      <c r="K101" s="71"/>
      <c r="L101" s="82"/>
    </row>
    <row r="102" spans="1:12" s="7" customFormat="1" ht="12.75" customHeight="1" x14ac:dyDescent="0.15">
      <c r="A102" s="35" t="s">
        <v>61</v>
      </c>
      <c r="B102" s="65" t="s">
        <v>62</v>
      </c>
      <c r="C102" s="72"/>
      <c r="D102" s="19">
        <v>8.4960000000000004</v>
      </c>
      <c r="E102" s="73"/>
      <c r="F102" s="72"/>
      <c r="G102" s="73"/>
      <c r="H102" s="72"/>
      <c r="I102" s="73"/>
      <c r="J102" s="72"/>
      <c r="K102" s="73"/>
      <c r="L102" s="82"/>
    </row>
    <row r="103" spans="1:12" s="7" customFormat="1" ht="12.75" customHeight="1" x14ac:dyDescent="0.15">
      <c r="A103" s="35" t="s">
        <v>53</v>
      </c>
      <c r="B103" s="65" t="s">
        <v>62</v>
      </c>
      <c r="C103" s="72"/>
      <c r="D103" s="19">
        <v>22.175999999999998</v>
      </c>
      <c r="E103" s="73"/>
      <c r="F103" s="72"/>
      <c r="G103" s="73"/>
      <c r="H103" s="72"/>
      <c r="I103" s="73"/>
      <c r="J103" s="72"/>
      <c r="K103" s="73"/>
      <c r="L103" s="82"/>
    </row>
    <row r="104" spans="1:12" s="7" customFormat="1" ht="12.75" customHeight="1" x14ac:dyDescent="0.15">
      <c r="A104" s="35" t="s">
        <v>54</v>
      </c>
      <c r="B104" s="65" t="s">
        <v>62</v>
      </c>
      <c r="C104" s="72"/>
      <c r="D104" s="19">
        <v>34.203000000000003</v>
      </c>
      <c r="E104" s="73"/>
      <c r="F104" s="72"/>
      <c r="G104" s="73"/>
      <c r="H104" s="72"/>
      <c r="I104" s="73"/>
      <c r="J104" s="72"/>
      <c r="K104" s="73"/>
      <c r="L104" s="82"/>
    </row>
    <row r="105" spans="1:12" s="7" customFormat="1" ht="12.75" customHeight="1" x14ac:dyDescent="0.15">
      <c r="A105" s="35" t="s">
        <v>55</v>
      </c>
      <c r="B105" s="65" t="s">
        <v>62</v>
      </c>
      <c r="C105" s="72"/>
      <c r="D105" s="19">
        <v>118.24</v>
      </c>
      <c r="E105" s="73"/>
      <c r="F105" s="72"/>
      <c r="G105" s="73"/>
      <c r="H105" s="72"/>
      <c r="I105" s="73"/>
      <c r="J105" s="72"/>
      <c r="K105" s="73"/>
      <c r="L105" s="82"/>
    </row>
    <row r="106" spans="1:12" s="7" customFormat="1" ht="12.75" customHeight="1" x14ac:dyDescent="0.15">
      <c r="A106" s="35" t="s">
        <v>56</v>
      </c>
      <c r="B106" s="65" t="s">
        <v>62</v>
      </c>
      <c r="C106" s="72"/>
      <c r="D106" s="19">
        <v>28.547000000000001</v>
      </c>
      <c r="E106" s="73"/>
      <c r="F106" s="72"/>
      <c r="G106" s="73"/>
      <c r="H106" s="72"/>
      <c r="I106" s="73"/>
      <c r="J106" s="72"/>
      <c r="K106" s="73"/>
      <c r="L106" s="82"/>
    </row>
    <row r="107" spans="1:12" s="7" customFormat="1" ht="12.75" customHeight="1" x14ac:dyDescent="0.15">
      <c r="A107" s="35" t="s">
        <v>57</v>
      </c>
      <c r="B107" s="65" t="s">
        <v>63</v>
      </c>
      <c r="C107" s="72"/>
      <c r="D107" s="19">
        <v>6.3170000000000002</v>
      </c>
      <c r="E107" s="73"/>
      <c r="F107" s="72"/>
      <c r="G107" s="73"/>
      <c r="H107" s="72"/>
      <c r="I107" s="73"/>
      <c r="J107" s="72"/>
      <c r="K107" s="73"/>
      <c r="L107" s="82"/>
    </row>
    <row r="108" spans="1:12" s="6" customFormat="1" ht="18" customHeight="1" x14ac:dyDescent="0.15">
      <c r="A108" s="34" t="s">
        <v>64</v>
      </c>
      <c r="B108" s="64"/>
      <c r="C108" s="70"/>
      <c r="D108" s="14"/>
      <c r="E108" s="71"/>
      <c r="F108" s="70"/>
      <c r="G108" s="71"/>
      <c r="H108" s="70"/>
      <c r="I108" s="71"/>
      <c r="J108" s="70"/>
      <c r="K108" s="71"/>
      <c r="L108" s="82"/>
    </row>
    <row r="109" spans="1:12" s="6" customFormat="1" ht="12.75" customHeight="1" x14ac:dyDescent="0.15">
      <c r="A109" s="34" t="s">
        <v>65</v>
      </c>
      <c r="B109" s="64" t="s">
        <v>66</v>
      </c>
      <c r="C109" s="74">
        <f t="shared" ref="C109:K109" si="16">SUM(C110:C112)</f>
        <v>1936363.2652</v>
      </c>
      <c r="D109" s="16">
        <f t="shared" si="16"/>
        <v>1980578.8227309999</v>
      </c>
      <c r="E109" s="75">
        <f t="shared" si="16"/>
        <v>1972898.88164</v>
      </c>
      <c r="F109" s="74">
        <f t="shared" si="16"/>
        <v>1989412.8886860001</v>
      </c>
      <c r="G109" s="75">
        <f t="shared" si="16"/>
        <v>2020407.0131999999</v>
      </c>
      <c r="H109" s="74">
        <f t="shared" si="16"/>
        <v>1996763.62775</v>
      </c>
      <c r="I109" s="75">
        <f t="shared" si="16"/>
        <v>2044702.191776</v>
      </c>
      <c r="J109" s="74">
        <f t="shared" si="16"/>
        <v>2009441.9724000001</v>
      </c>
      <c r="K109" s="75">
        <f t="shared" si="16"/>
        <v>2074161.7480000001</v>
      </c>
      <c r="L109" s="82"/>
    </row>
    <row r="110" spans="1:12" s="7" customFormat="1" ht="12.75" customHeight="1" x14ac:dyDescent="0.15">
      <c r="A110" s="35" t="s">
        <v>18</v>
      </c>
      <c r="B110" s="65" t="s">
        <v>66</v>
      </c>
      <c r="C110" s="72">
        <f>D102*C80+D103*C81+D104*C82+D105*C83+D106*C84+D107*C85</f>
        <v>1655396.9667</v>
      </c>
      <c r="D110" s="15">
        <f>D102*D80+D103*D81+D104*D82+D105*D83+D106*D84+D107*D85</f>
        <v>1726632.0883520001</v>
      </c>
      <c r="E110" s="73">
        <f>D102*E80+D103*E81+D104*E82+D105*E83+D106*E84+D107*E85</f>
        <v>1723115.69564</v>
      </c>
      <c r="F110" s="72">
        <f>D102*F80+D103*F81+D104*F82+D105*F83+D106*F84+D107*F85</f>
        <v>1748808.1146860002</v>
      </c>
      <c r="G110" s="73">
        <f>D102*G80+D103*G81+D104*G82+D105*G83+D106*G84+D107*G85</f>
        <v>1775454.2152</v>
      </c>
      <c r="H110" s="72">
        <f>D102*H80+D103*H81+D104*H82+D105*H83+D106*H84+D107*H85</f>
        <v>1762921.6789500001</v>
      </c>
      <c r="I110" s="73">
        <f>D102*I80+D103*I81+D104*I82+D105*I83+D106*I84+D107*I85</f>
        <v>1802758.700776</v>
      </c>
      <c r="J110" s="72">
        <f>D102*J80+D103*J81+D104*J82+D105*J83+D106*J84+D107*J85</f>
        <v>1782163.0874000001</v>
      </c>
      <c r="K110" s="73">
        <f>D102*K80+D103*K81+D104*K82+D105*K83+D106*K84+D107*K85</f>
        <v>1835819.27</v>
      </c>
      <c r="L110" s="82"/>
    </row>
    <row r="111" spans="1:12" s="7" customFormat="1" ht="12.75" customHeight="1" x14ac:dyDescent="0.15">
      <c r="A111" s="35" t="s">
        <v>19</v>
      </c>
      <c r="B111" s="65" t="s">
        <v>66</v>
      </c>
      <c r="C111" s="72">
        <f>D102*C87+D103*C88+D104*C89+D105*C90+D106*C91+D107*C92</f>
        <v>268808.8873</v>
      </c>
      <c r="D111" s="15">
        <f>D102*D87+D103*D88+D104*D89+D105*D90+D106*D91+D107*D92</f>
        <v>247007.73597899999</v>
      </c>
      <c r="E111" s="73">
        <f>D102*E87+D103*E88+D104*E89+D105*E90+D106*E91+D107*E92</f>
        <v>236093.266</v>
      </c>
      <c r="F111" s="72">
        <f>D102*F87+D103*F88+D104*F89+D105*F90+D106*F91+D107*F92</f>
        <v>226053.43</v>
      </c>
      <c r="G111" s="73">
        <f>D102*G87+D103*G88+D104*G89+D105*G90+D106*G91+D107*G92</f>
        <v>229528.20599999998</v>
      </c>
      <c r="H111" s="72">
        <f>D102*H87+D103*H88+D104*H89+D105*H90+D106*H91+D107*H92</f>
        <v>218004.38079999998</v>
      </c>
      <c r="I111" s="73">
        <f>D102*I87+D103*I88+D104*I89+D105*I90+D106*I91+D107*I92</f>
        <v>224796.05099999998</v>
      </c>
      <c r="J111" s="72">
        <f>D102*J87+D103*J88+D104*J89+D105*J90+D106*J91+D107*J92</f>
        <v>210992.86900000001</v>
      </c>
      <c r="K111" s="73">
        <f>D102*K87+D103*K88+D104*K89+D105*K90+D106*K91+D107*K92</f>
        <v>220309.96600000001</v>
      </c>
      <c r="L111" s="82"/>
    </row>
    <row r="112" spans="1:12" s="7" customFormat="1" ht="19.5" customHeight="1" x14ac:dyDescent="0.15">
      <c r="A112" s="36" t="s">
        <v>20</v>
      </c>
      <c r="B112" s="66" t="s">
        <v>66</v>
      </c>
      <c r="C112" s="76">
        <f>D102*C94+D103*C95+D104*C96+D105*C97+D106*C98+D107*C99</f>
        <v>12157.4112</v>
      </c>
      <c r="D112" s="37">
        <f>D102*D94+D103*D95+D104*D96+D105*D97+D106*D98+D107*D99</f>
        <v>6938.9984000000004</v>
      </c>
      <c r="E112" s="77">
        <f>D102*E94+D103*E95+D104*E96+D105*E97+D106*E98+D107*E99</f>
        <v>13689.92</v>
      </c>
      <c r="F112" s="76">
        <f>D102*F94+D103*F95+D104*F96+D105*F97+D106*F98+D107*F99</f>
        <v>14551.344000000001</v>
      </c>
      <c r="G112" s="77">
        <f>D102*G94+D103*G95+D104*G96+D105*G97+D106*G98+D107*G99</f>
        <v>15424.592000000001</v>
      </c>
      <c r="H112" s="76">
        <f>D102*H94+D103*H95+D104*H96+D105*H97+D106*H98+D107*H99</f>
        <v>15837.567999999999</v>
      </c>
      <c r="I112" s="77">
        <f>D102*I94+D103*I95+D104*I96+D105*I97+D106*I98+D107*I99</f>
        <v>17147.440000000002</v>
      </c>
      <c r="J112" s="76">
        <f>D102*J94+D103*J95+D104*J96+D105*J97+D106*J98+D107*J99</f>
        <v>16286.016000000001</v>
      </c>
      <c r="K112" s="77">
        <f>D102*K94+D103*K95+D104*K96+D105*K97+D106*K98+D107*K99</f>
        <v>18032.511999999999</v>
      </c>
      <c r="L112" s="100"/>
    </row>
  </sheetData>
  <mergeCells count="10">
    <mergeCell ref="H2:I2"/>
    <mergeCell ref="J2:K2"/>
    <mergeCell ref="F1:K1"/>
    <mergeCell ref="L1:L3"/>
    <mergeCell ref="A1:A3"/>
    <mergeCell ref="B1:B3"/>
    <mergeCell ref="C2:C3"/>
    <mergeCell ref="D2:D3"/>
    <mergeCell ref="E2:E3"/>
    <mergeCell ref="F2:G2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04 - Сельское хозяйство_24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Елена Михайловна Болдырева</cp:lastModifiedBy>
  <cp:lastPrinted>2024-07-31T08:13:25Z</cp:lastPrinted>
  <dcterms:created xsi:type="dcterms:W3CDTF">2024-05-03T12:24:08Z</dcterms:created>
  <dcterms:modified xsi:type="dcterms:W3CDTF">2024-07-31T08:15:01Z</dcterms:modified>
</cp:coreProperties>
</file>